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hysna\AppData\Local\Microsoft\Windows\INetCache\Content.Outlook\76TSAWZD\"/>
    </mc:Choice>
  </mc:AlternateContent>
  <xr:revisionPtr revIDLastSave="0" documentId="13_ncr:1_{B4F44661-A8E1-4417-BB87-F394C8FF79FB}" xr6:coauthVersionLast="47" xr6:coauthVersionMax="47" xr10:uidLastSave="{00000000-0000-0000-0000-000000000000}"/>
  <workbookProtection workbookAlgorithmName="SHA-512" workbookHashValue="tXMwzpqEMGx1d/N+PTsLAqSl0x8o63jXTAVgopBk18gP89je8lQsMm8H2rdXlpqj8d7AtMEP8+e+myumLYojsg==" workbookSaltValue="CAbltSvb5Ix7PkUGbJJOOA==" workbookSpinCount="100000" lockStructure="1"/>
  <bookViews>
    <workbookView xWindow="-120" yWindow="-120" windowWidth="29040" windowHeight="15840" xr2:uid="{00000000-000D-0000-FFFF-FFFF00000000}"/>
  </bookViews>
  <sheets>
    <sheet name="READ THIS FIRST" sheetId="8" r:id="rId1"/>
    <sheet name="final financial report partner" sheetId="5" r:id="rId2"/>
  </sheets>
  <definedNames>
    <definedName name="AfgetopteUrenOpJaarbasis">'final financial report partner'!$F$17</definedName>
    <definedName name="mmJaar1">'final financial report partner'!$L$22:$L$78</definedName>
    <definedName name="mmJaar2">'final financial report partner'!$M$22:$M$78</definedName>
    <definedName name="mmJaar3">'final financial report partner'!$N$22:$N$78</definedName>
    <definedName name="mmJaar4">'final financial report partner'!$O$22:$O$78</definedName>
    <definedName name="mmJaar5">'final financial report partner'!$P$22:$P$78</definedName>
    <definedName name="mmJaar6">'final financial report partner'!$Q$22:$Q$78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6" i="5" l="1"/>
  <c r="F20" i="5" l="1"/>
  <c r="A1" i="5"/>
  <c r="K21" i="5" l="1"/>
  <c r="J21" i="5"/>
  <c r="I21" i="5"/>
  <c r="H21" i="5"/>
  <c r="G21" i="5"/>
  <c r="F21" i="5"/>
  <c r="T23" i="5" l="1"/>
  <c r="T24" i="5"/>
  <c r="T25" i="5"/>
  <c r="T26" i="5"/>
  <c r="T27" i="5"/>
  <c r="T28" i="5"/>
  <c r="T29" i="5"/>
  <c r="T30" i="5"/>
  <c r="T31" i="5"/>
  <c r="T32" i="5"/>
  <c r="T33" i="5"/>
  <c r="T34" i="5"/>
  <c r="T35" i="5"/>
  <c r="T36" i="5"/>
  <c r="T37" i="5"/>
  <c r="T38" i="5"/>
  <c r="T39" i="5"/>
  <c r="T40" i="5"/>
  <c r="T41" i="5"/>
  <c r="T42" i="5"/>
  <c r="T43" i="5"/>
  <c r="T44" i="5"/>
  <c r="T45" i="5"/>
  <c r="T46" i="5"/>
  <c r="T22" i="5"/>
  <c r="T47" i="5" l="1"/>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R23" i="5" l="1"/>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22" i="5"/>
  <c r="T89" i="5" l="1"/>
  <c r="C103" i="5" s="1"/>
  <c r="R89" i="5"/>
  <c r="C108" i="5" s="1"/>
  <c r="D108" i="5" s="1"/>
  <c r="G155" i="5" l="1"/>
  <c r="G156" i="5"/>
  <c r="G154" i="5"/>
  <c r="G150" i="5" l="1"/>
  <c r="G151" i="5"/>
  <c r="G152" i="5"/>
  <c r="G153" i="5"/>
  <c r="G157" i="5"/>
  <c r="G158" i="5"/>
  <c r="G159" i="5"/>
  <c r="G160" i="5"/>
  <c r="G161" i="5"/>
  <c r="A170" i="5" l="1"/>
  <c r="M172" i="5"/>
  <c r="M173" i="5"/>
  <c r="M174" i="5"/>
  <c r="M175" i="5"/>
  <c r="M176" i="5"/>
  <c r="M177" i="5"/>
  <c r="M178" i="5"/>
  <c r="M179" i="5"/>
  <c r="M180" i="5"/>
  <c r="M181" i="5"/>
  <c r="M182" i="5"/>
  <c r="M183" i="5"/>
  <c r="M184" i="5"/>
  <c r="M185" i="5"/>
  <c r="A172" i="5"/>
  <c r="A173" i="5"/>
  <c r="A174" i="5"/>
  <c r="A175" i="5"/>
  <c r="A176" i="5"/>
  <c r="A177" i="5"/>
  <c r="A178" i="5"/>
  <c r="A179" i="5"/>
  <c r="A180" i="5"/>
  <c r="A181" i="5"/>
  <c r="A182" i="5"/>
  <c r="A183" i="5"/>
  <c r="A184" i="5"/>
  <c r="A185" i="5"/>
  <c r="M171" i="5"/>
  <c r="A171" i="5"/>
  <c r="F170"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22" i="5"/>
  <c r="Q89" i="5"/>
  <c r="P89" i="5"/>
  <c r="O89" i="5"/>
  <c r="N89" i="5"/>
  <c r="M89" i="5"/>
  <c r="L89" i="5"/>
  <c r="K18" i="5"/>
  <c r="J18" i="5"/>
  <c r="I18" i="5"/>
  <c r="H18" i="5"/>
  <c r="G18" i="5"/>
  <c r="F18" i="5"/>
  <c r="G144" i="5"/>
  <c r="G162" i="5"/>
  <c r="H170" i="5" s="1"/>
  <c r="S89" i="5" l="1"/>
  <c r="C170" i="5" s="1"/>
  <c r="B167" i="5"/>
  <c r="D103" i="5" l="1"/>
  <c r="F103" i="5" s="1"/>
  <c r="E170" i="5" l="1"/>
  <c r="M170" i="5" s="1"/>
  <c r="M186" i="5" s="1"/>
  <c r="S186" i="5" s="1"/>
  <c r="E108" i="5"/>
</calcChain>
</file>

<file path=xl/sharedStrings.xml><?xml version="1.0" encoding="utf-8"?>
<sst xmlns="http://schemas.openxmlformats.org/spreadsheetml/2006/main" count="83" uniqueCount="83">
  <si>
    <r>
      <rPr>
        <b/>
        <sz val="8.5"/>
        <color rgb="FFFF0000"/>
        <rFont val="Arial"/>
        <family val="2"/>
      </rPr>
      <t xml:space="preserve">Warning: </t>
    </r>
    <r>
      <rPr>
        <b/>
        <sz val="8.5"/>
        <color rgb="FFFF0000"/>
        <rFont val="Arial"/>
        <family val="2"/>
      </rPr>
      <t xml:space="preserve">This template can only be used for projects that have been submitted after 1st July 2021. </t>
    </r>
    <r>
      <rPr>
        <b/>
        <sz val="8.5"/>
        <color rgb="FFFF0000"/>
        <rFont val="Arial"/>
        <family val="2"/>
      </rPr>
      <t xml:space="preserve">Older templates can be found on www.vlaio.be. </t>
    </r>
    <r>
      <rPr>
        <b/>
        <sz val="8.5"/>
        <color rgb="FFFF0000"/>
        <rFont val="Arial"/>
        <family val="2"/>
      </rPr>
      <t xml:space="preserve">Navigate to the relevant subsidy instrument and go to the tab "Next steps". </t>
    </r>
  </si>
  <si>
    <r>
      <rPr>
        <b/>
        <sz val="11"/>
        <color theme="0"/>
        <rFont val="Arial"/>
        <family val="2"/>
      </rPr>
      <t>PROJECT DETAILS</t>
    </r>
  </si>
  <si>
    <r>
      <rPr>
        <sz val="9"/>
        <rFont val="Arial"/>
        <family val="2"/>
      </rPr>
      <t>Project name:</t>
    </r>
  </si>
  <si>
    <r>
      <rPr>
        <sz val="9"/>
        <rFont val="Arial"/>
        <family val="2"/>
      </rPr>
      <t>VLAIO project number (HBC.xxxx.xxxx)</t>
    </r>
  </si>
  <si>
    <r>
      <rPr>
        <sz val="9"/>
        <rFont val="Arial"/>
        <family val="2"/>
      </rPr>
      <t>Project term (from xx/xx/20xx to xx/xx/20xx)</t>
    </r>
  </si>
  <si>
    <r>
      <rPr>
        <sz val="9"/>
        <rFont val="Arial"/>
        <family val="2"/>
      </rPr>
      <t>Company name or institution:</t>
    </r>
  </si>
  <si>
    <r>
      <rPr>
        <sz val="9"/>
        <rFont val="Arial"/>
        <family val="2"/>
      </rPr>
      <t>Financial contact for additional information (name, position, phone number and email address):</t>
    </r>
  </si>
  <si>
    <r>
      <rPr>
        <b/>
        <sz val="9"/>
        <color theme="0"/>
        <rFont val="Arial"/>
        <family val="2"/>
      </rPr>
      <t>Financial data to be copied by company from the Notice of Award (or possibly modified through subsequent addenda)</t>
    </r>
  </si>
  <si>
    <r>
      <rPr>
        <b/>
        <sz val="9"/>
        <rFont val="Arial"/>
        <family val="2"/>
      </rPr>
      <t>Total project budget at partner level (€)</t>
    </r>
  </si>
  <si>
    <r>
      <rPr>
        <sz val="9"/>
        <rFont val="Arial"/>
        <family val="2"/>
      </rPr>
      <t xml:space="preserve">
</t>
    </r>
    <r>
      <rPr>
        <b/>
        <sz val="9"/>
        <rFont val="Arial"/>
        <family val="2"/>
      </rPr>
      <t xml:space="preserve">Overhead costs are capped at EUR 25,000/AWU by default.  </t>
    </r>
    <r>
      <rPr>
        <b/>
        <sz val="9"/>
        <rFont val="Arial"/>
        <family val="2"/>
      </rPr>
      <t>If a lower sum was specified in the budget application, the same amount must be reported here.</t>
    </r>
  </si>
  <si>
    <r>
      <rPr>
        <b/>
        <sz val="9"/>
        <rFont val="Arial"/>
        <family val="2"/>
      </rPr>
      <t>Total aid granted at partner level (€)</t>
    </r>
  </si>
  <si>
    <r>
      <rPr>
        <b/>
        <sz val="9"/>
        <rFont val="Arial"/>
        <family val="2"/>
      </rPr>
      <t>Approved headcount at partner level (PM)</t>
    </r>
  </si>
  <si>
    <r>
      <rPr>
        <b/>
        <sz val="11"/>
        <color theme="0"/>
        <rFont val="Arial"/>
        <family val="2"/>
      </rPr>
      <t>STAFFING COSTS</t>
    </r>
    <r>
      <rPr>
        <sz val="11"/>
        <color theme="0"/>
        <rFont val="Arial"/>
        <family val="2"/>
      </rPr>
      <t xml:space="preserve">
</t>
    </r>
  </si>
  <si>
    <r>
      <rPr>
        <b/>
        <sz val="9"/>
        <color theme="1"/>
        <rFont val="Arial"/>
        <family val="2"/>
      </rPr>
      <t>project year 1</t>
    </r>
  </si>
  <si>
    <r>
      <rPr>
        <b/>
        <sz val="9"/>
        <color theme="1"/>
        <rFont val="Arial"/>
        <family val="2"/>
      </rPr>
      <t>project year 2</t>
    </r>
  </si>
  <si>
    <r>
      <rPr>
        <b/>
        <sz val="9"/>
        <color theme="1"/>
        <rFont val="Arial"/>
        <family val="2"/>
      </rPr>
      <t>project year 3</t>
    </r>
  </si>
  <si>
    <r>
      <rPr>
        <b/>
        <sz val="9"/>
        <color theme="1"/>
        <rFont val="Arial"/>
        <family val="2"/>
      </rPr>
      <t>Project year 4</t>
    </r>
  </si>
  <si>
    <r>
      <rPr>
        <b/>
        <sz val="9"/>
        <color theme="1"/>
        <rFont val="Arial"/>
        <family val="2"/>
      </rPr>
      <t>Project year 5</t>
    </r>
  </si>
  <si>
    <r>
      <rPr>
        <b/>
        <sz val="9"/>
        <color theme="1"/>
        <rFont val="Arial"/>
        <family val="2"/>
      </rPr>
      <t>Project year 6</t>
    </r>
  </si>
  <si>
    <r>
      <rPr>
        <b/>
        <sz val="9"/>
        <rFont val="Arial"/>
        <family val="2"/>
      </rPr>
      <t>Number of hours worked on an annual basis (1):</t>
    </r>
  </si>
  <si>
    <r>
      <rPr>
        <b/>
        <sz val="9"/>
        <rFont val="Arial"/>
        <family val="2"/>
      </rPr>
      <t>Employee (e), Operating costs (o), Barema (b)</t>
    </r>
  </si>
  <si>
    <r>
      <rPr>
        <b/>
        <sz val="9"/>
        <rFont val="Arial"/>
        <family val="2"/>
      </rPr>
      <t>Staff</t>
    </r>
  </si>
  <si>
    <r>
      <rPr>
        <sz val="9"/>
        <rFont val="Arial"/>
        <family val="2"/>
      </rPr>
      <t>PM spent on project</t>
    </r>
  </si>
  <si>
    <r>
      <rPr>
        <sz val="9"/>
        <rFont val="Arial"/>
        <family val="2"/>
      </rPr>
      <t>Name or staff category</t>
    </r>
  </si>
  <si>
    <r>
      <rPr>
        <sz val="9"/>
        <rFont val="Arial"/>
        <family val="2"/>
      </rPr>
      <t>Code (1)</t>
    </r>
  </si>
  <si>
    <r>
      <rPr>
        <sz val="9"/>
        <rFont val="Arial"/>
        <family val="2"/>
      </rPr>
      <t>PM Yr 1</t>
    </r>
  </si>
  <si>
    <r>
      <rPr>
        <sz val="9"/>
        <rFont val="Arial"/>
        <family val="2"/>
      </rPr>
      <t>PM Yr 2</t>
    </r>
  </si>
  <si>
    <r>
      <rPr>
        <sz val="9"/>
        <rFont val="Arial"/>
        <family val="2"/>
      </rPr>
      <t>PM Yr 3</t>
    </r>
  </si>
  <si>
    <r>
      <rPr>
        <sz val="9"/>
        <rFont val="Arial"/>
        <family val="2"/>
      </rPr>
      <t>PM Yr 4</t>
    </r>
  </si>
  <si>
    <r>
      <rPr>
        <sz val="9"/>
        <rFont val="Arial"/>
        <family val="2"/>
      </rPr>
      <t>PM Yr 5</t>
    </r>
  </si>
  <si>
    <r>
      <rPr>
        <sz val="9"/>
        <rFont val="Arial"/>
        <family val="2"/>
      </rPr>
      <t>PM Yr 6</t>
    </r>
  </si>
  <si>
    <r>
      <rPr>
        <b/>
        <sz val="9"/>
        <rFont val="Arial"/>
        <family val="2"/>
      </rPr>
      <t>total accepted PMs (3)</t>
    </r>
  </si>
  <si>
    <r>
      <rPr>
        <b/>
        <sz val="9"/>
        <rFont val="Arial"/>
        <family val="2"/>
      </rPr>
      <t>Project staffing costs</t>
    </r>
  </si>
  <si>
    <r>
      <rPr>
        <b/>
        <sz val="9"/>
        <color theme="1"/>
        <rFont val="Arial"/>
        <family val="2"/>
      </rPr>
      <t>TOTAL STAFFING COSTS</t>
    </r>
  </si>
  <si>
    <r>
      <rPr>
        <b/>
        <sz val="9"/>
        <color theme="1"/>
        <rFont val="Arial"/>
        <family val="2"/>
      </rPr>
      <t xml:space="preserve">Notes on staffing costs </t>
    </r>
  </si>
  <si>
    <r>
      <rPr>
        <b/>
        <sz val="11"/>
        <color theme="0"/>
        <rFont val="Arial"/>
        <family val="2"/>
      </rPr>
      <t>OVERHEAD COSTS</t>
    </r>
  </si>
  <si>
    <r>
      <rPr>
        <sz val="8.5"/>
        <rFont val="Arial"/>
        <family val="2"/>
      </rPr>
      <t>Person Months</t>
    </r>
  </si>
  <si>
    <r>
      <rPr>
        <sz val="8.5"/>
        <rFont val="Arial"/>
        <family val="2"/>
      </rPr>
      <t>AWUs</t>
    </r>
  </si>
  <si>
    <r>
      <rPr>
        <sz val="8.5"/>
        <rFont val="Arial"/>
        <family val="2"/>
      </rPr>
      <t>overhead/AWU (*)</t>
    </r>
  </si>
  <si>
    <r>
      <rPr>
        <sz val="8.5"/>
        <rFont val="Arial"/>
        <family val="2"/>
      </rPr>
      <t>calculated overhead costs</t>
    </r>
  </si>
  <si>
    <r>
      <rPr>
        <sz val="9"/>
        <rFont val="Arial"/>
        <family val="2"/>
      </rPr>
      <t>*overhead costs are capped at EUR 25,000/AWU for employees with employee status.  If a lower sum was specified in the budget application, the same amount must be reported here.</t>
    </r>
  </si>
  <si>
    <r>
      <rPr>
        <b/>
        <sz val="11"/>
        <color theme="0"/>
        <rFont val="Arial"/>
        <family val="2"/>
      </rPr>
      <t>OPERATING COSTS</t>
    </r>
  </si>
  <si>
    <r>
      <rPr>
        <sz val="8.5"/>
        <rFont val="Arial"/>
        <family val="2"/>
      </rPr>
      <t>operating cost ceiling (*)</t>
    </r>
  </si>
  <si>
    <r>
      <rPr>
        <b/>
        <sz val="8.5"/>
        <rFont val="Arial"/>
        <family val="2"/>
      </rPr>
      <t>submitted</t>
    </r>
  </si>
  <si>
    <r>
      <rPr>
        <sz val="8.5"/>
        <rFont val="Arial"/>
        <family val="2"/>
      </rPr>
      <t>operating costs</t>
    </r>
  </si>
  <si>
    <r>
      <rPr>
        <sz val="9"/>
        <rFont val="Arial"/>
        <family val="2"/>
      </rPr>
      <t>*operating costs may amount to a maximum of EUR 25,000/man-year. The ceiling may only be breached if opted for at the time of the budget request. In such cases, shifts exceeding 10% between the budgeted items are not possible at the final settlement. The operating costs should only be listed using a detailed breakdown in the table below or in a separate tab to this Excel file if the ceiling was breached. The accompanying invoices with the corresponding proofs of payment and other supporting documents must be enclosed. The proofs of operating costs in cases where the ceiling was not breached do not have to be provided initially, but one must be able to show them if required by the Verification Department.</t>
    </r>
  </si>
  <si>
    <r>
      <rPr>
        <b/>
        <sz val="8.5"/>
        <rFont val="Arial"/>
        <family val="2"/>
      </rPr>
      <t>Substantiation of the claimed operating costs in the table below or a separate tab to this Excel file in case the ceiling of EUR 25,000/man-year was breached in the budget request as well as the final financial report</t>
    </r>
  </si>
  <si>
    <r>
      <rPr>
        <b/>
        <sz val="11"/>
        <color theme="0"/>
        <rFont val="Arial"/>
        <family val="2"/>
      </rPr>
      <t>THIRD-PARTY SERVICES  (*)</t>
    </r>
  </si>
  <si>
    <r>
      <rPr>
        <b/>
        <sz val="9"/>
        <rFont val="Arial"/>
        <family val="2"/>
      </rPr>
      <t>Notes on third-party services</t>
    </r>
  </si>
  <si>
    <r>
      <rPr>
        <sz val="8.5"/>
        <rFont val="Arial"/>
        <family val="2"/>
      </rPr>
      <t>Name of supplier/provider</t>
    </r>
  </si>
  <si>
    <r>
      <rPr>
        <sz val="8.5"/>
        <rFont val="Arial"/>
        <family val="2"/>
      </rPr>
      <t>Company number (BExxx.xxx)</t>
    </r>
  </si>
  <si>
    <r>
      <rPr>
        <sz val="8.5"/>
        <rFont val="Arial"/>
        <family val="2"/>
      </rPr>
      <t>Description</t>
    </r>
  </si>
  <si>
    <r>
      <rPr>
        <sz val="8.5"/>
        <rFont val="Arial"/>
        <family val="2"/>
      </rPr>
      <t>cost driver (number of PMs; number of tests; ...)</t>
    </r>
  </si>
  <si>
    <r>
      <rPr>
        <sz val="8.5"/>
        <rFont val="Arial"/>
        <family val="2"/>
      </rPr>
      <t>Country</t>
    </r>
  </si>
  <si>
    <r>
      <rPr>
        <sz val="8.5"/>
        <rFont val="Arial"/>
        <family val="2"/>
      </rPr>
      <t>Costs excluding VAT (**)</t>
    </r>
  </si>
  <si>
    <r>
      <rPr>
        <b/>
        <sz val="8.5"/>
        <rFont val="Arial"/>
        <family val="2"/>
      </rPr>
      <t>OVERALL THIRD-PARTY SERVICES</t>
    </r>
  </si>
  <si>
    <r>
      <rPr>
        <b/>
        <sz val="11"/>
        <color theme="0"/>
        <rFont val="Arial"/>
        <family val="2"/>
      </rPr>
      <t xml:space="preserve"> INVESTMENT COSTS (*)</t>
    </r>
  </si>
  <si>
    <r>
      <rPr>
        <b/>
        <sz val="9"/>
        <rFont val="Arial"/>
        <family val="2"/>
      </rPr>
      <t>Notes on investment costs</t>
    </r>
  </si>
  <si>
    <r>
      <rPr>
        <sz val="8"/>
        <rFont val="Arial"/>
        <family val="2"/>
      </rPr>
      <t>Purchase price excluding VAT</t>
    </r>
  </si>
  <si>
    <r>
      <rPr>
        <sz val="8"/>
        <rFont val="Arial"/>
        <family val="2"/>
      </rPr>
      <t>Economic lifetime in months</t>
    </r>
  </si>
  <si>
    <r>
      <rPr>
        <sz val="8"/>
        <rFont val="Arial"/>
        <family val="2"/>
      </rPr>
      <t>time used during the project period expressed in months</t>
    </r>
  </si>
  <si>
    <r>
      <rPr>
        <sz val="8"/>
        <rFont val="Arial"/>
        <family val="2"/>
      </rPr>
      <t>Usage rate for the project (%)</t>
    </r>
  </si>
  <si>
    <r>
      <rPr>
        <sz val="8"/>
        <rFont val="Arial"/>
        <family val="2"/>
      </rPr>
      <t>Depreciation (**)</t>
    </r>
  </si>
  <si>
    <r>
      <rPr>
        <b/>
        <sz val="8"/>
        <rFont val="Arial"/>
        <family val="2"/>
      </rPr>
      <t>TOTAL INVESTMENT COSTS</t>
    </r>
  </si>
  <si>
    <r>
      <rPr>
        <b/>
        <sz val="11"/>
        <color theme="0"/>
        <rFont val="Arial"/>
        <family val="2"/>
      </rPr>
      <t>OVERVIEW</t>
    </r>
  </si>
  <si>
    <r>
      <rPr>
        <sz val="9"/>
        <rFont val="Arial"/>
        <family val="2"/>
      </rPr>
      <t>Approved grant rate (*)</t>
    </r>
  </si>
  <si>
    <r>
      <rPr>
        <sz val="9"/>
        <rFont val="Arial"/>
        <family val="2"/>
      </rPr>
      <t>Subsidy percentage, rounded off</t>
    </r>
  </si>
  <si>
    <r>
      <rPr>
        <sz val="9"/>
        <rFont val="Arial"/>
        <family val="2"/>
      </rPr>
      <t>Total reported PMs</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</si>
  <si>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</si>
  <si>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</si>
  <si>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</si>
  <si>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</si>
  <si>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sz val="9"/>
        <rFont val="Arial"/>
        <family val="2"/>
      </rPr>
      <t xml:space="preserve">Budget </t>
    </r>
  </si>
  <si>
    <r>
      <rPr>
        <sz val="9"/>
        <rFont val="Arial"/>
        <family val="2"/>
      </rPr>
      <t xml:space="preserve">Grant </t>
    </r>
  </si>
  <si>
    <r>
      <rPr>
        <b/>
        <sz val="9"/>
        <rFont val="Arial"/>
        <family val="2"/>
      </rPr>
      <t>Total</t>
    </r>
  </si>
  <si>
    <r>
      <rPr>
        <sz val="9"/>
        <rFont val="Arial"/>
        <family val="2"/>
      </rPr>
      <t>(*) The approved grant rate must be entered here</t>
    </r>
  </si>
  <si>
    <r>
      <rPr>
        <sz val="8.5"/>
        <rFont val="Arial"/>
        <family val="2"/>
      </rPr>
      <t>Person Months</t>
    </r>
  </si>
  <si>
    <r>
      <rPr>
        <sz val="8.5"/>
        <rFont val="Arial"/>
        <family val="2"/>
      </rPr>
      <t>AWUs</t>
    </r>
  </si>
  <si>
    <t>Description of capitalized expenses</t>
  </si>
  <si>
    <r>
      <t xml:space="preserve">(*)Only depreciation costs related to investments that are specifically necessary for the execution of the project or funded activities are eligible. The standard depreciation rate is based on a 5-year period. Other depreciation schedules may be considered in exceptional cases, but they may never be shorter than 3 years. Depreciation of past purchases is acceptable if these purchases are listed by name and continue to appear as a depreciating asset over the course of the project. Investments are to be allocated on a pro rate basis according to the usage, utilization or occupancy rate and the period of use of the investment good within the project term. </t>
    </r>
    <r>
      <rPr>
        <b/>
        <sz val="9"/>
        <rFont val="Arial"/>
        <family val="2"/>
      </rPr>
      <t>The depreciation tables and balance sheet accounts (Class 2) must be submitted with the final financial report to verify that capitalization of the investment.</t>
    </r>
    <r>
      <rPr>
        <sz val="9"/>
        <rFont val="Arial"/>
        <family val="2"/>
      </rPr>
      <t xml:space="preserve">
(**)Only depreciated costs are eligible for the investment costs category. </t>
    </r>
  </si>
  <si>
    <t xml:space="preserve">(1) Please enter one of the following codes in the “Code "column. 
“e”: for project members with employee status (=with a payslip and therefore on the company’s payroll)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The man-months of business managers who do not invoice their services, instead allocating themselves a fixed periodic remuneration in the the company budget, are not reported under code “o” because they are already included under code “w”.
“b” : (barema/pay scale) for companies or research institutions that have made prior arrangements with VLAIO with regard to the use of gross wages for certain staff categories or organizations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salary over the various project years (assuming full-time employment) of the staff member concerned at the start of the project by the coefficient 1.2%. The gross monthly salary is based on the fixed monthly salary/basic monthly salary/fixed compensation, i.e. without any other allowances or benefits, e.g. holiday pay or an end-of-year bonus, as these are already included in the 1.2% coefficient. Example: employee X works part-time (50%) and their average gross salary over the first project year = EUR 2,000/month. This employee’s gross monthly salary will be = (EUR 2,000/50%) = EUR 4,000, EUR 4,000 x 1.2% = EUR 48/hour (= SHR). These wage costs shall be demonstrated on the basis of the individual accounts and/or pay slips, except for personnel costs falling under code "b".
(3) the total number of accepted PMs at submission can not be exceeded in the final financial report without additional substantiation throughout the running time of the project.
</t>
  </si>
  <si>
    <r>
      <t>(*)This category is for third parties (companies, self-employed professionals, freelancers, knowledge centers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provided they do not have a full replacement income.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Intermunicipal organization can also use a current account to settle their services.</t>
    </r>
    <r>
      <rPr>
        <b/>
        <sz val="9"/>
        <rFont val="Arial"/>
        <family val="2"/>
      </rPr>
      <t xml:space="preserve"> If this measure was used, this must be clearly traceable in the accounts and demonstrated to the verification department.</t>
    </r>
    <r>
      <rPr>
        <sz val="9"/>
        <rFont val="Arial"/>
        <family val="2"/>
      </rPr>
      <t xml:space="preserve">
(**) Under the category External services, both services provided (which can be capitalized) and customized goods that are not capitalized are eligible.</t>
    </r>
    <r>
      <rPr>
        <sz val="9"/>
        <color rgb="FFFF0000"/>
        <rFont val="Arial"/>
        <family val="2"/>
      </rPr>
      <t xml:space="preserve"> </t>
    </r>
    <r>
      <rPr>
        <sz val="9"/>
        <rFont val="Arial"/>
        <family val="2"/>
      </rPr>
      <t>I</t>
    </r>
    <r>
      <rPr>
        <b/>
        <sz val="9"/>
        <rFont val="Arial"/>
        <family val="2"/>
      </rPr>
      <t>nvoice and proof of payment must always be submitted in the final financial report.</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</si>
  <si>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the </t>
    </r>
    <r>
      <rPr>
        <b/>
        <sz val="11"/>
        <color theme="1"/>
        <rFont val="Calibri"/>
        <family val="2"/>
        <scheme val="minor"/>
      </rPr>
      <t xml:space="preserve">FINAL FINANCIAL REPORT </t>
    </r>
    <r>
      <rPr>
        <sz val="11"/>
        <color theme="1"/>
        <rFont val="Calibri"/>
        <family val="2"/>
        <scheme val="minor"/>
      </rPr>
      <t xml:space="preserve">and has to be filled in by each partner separately.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your project, you can reduce or increase the number of year columns by using Excel’s hide function. This template has been set up for 3-year projects.
Each partner or knowledge institution should complete a separate version of the "Final Financial Report Partner" tab. This Excel-template will be uploaded by an (internal) (certified) (fiscal) accountant or revisor on the VLAIO-portal. Only companies/organisations that have made prior agreements with VLAIO regarding the use of gross salaries for personnel categories (so-called pay scales or “baremas”) or have governmental pay scales can have this final financial report signed by their legal representative. 
For a detailed summary of costs deemed eligible for funding by VLAIO and which explanation/justification is required, please see the guide to the VLAIO cost model. You can find this document on our website (www.vlaio.be) by going to the "Next Steps" tab for your chosen project type.
If you have any questions about this Excel cost template, please contact verificatie@vlaio.be.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</si>
</sst>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_-* #,##0.00\ [$€-813]_-;\-* #,##0.00\ [$€-813]_-;_-* &quot;-&quot;??\ [$€-813]_-;_-@_-"/>
  </numFmts>
  <fonts count="33"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b/>
      <sz val="11"/>
      <color theme="1"/>
      <name val="Calibri"/>
      <family val="2"/>
      <scheme val="minor"/>
    </font>
    <font>
      <sz val="11"/>
      <color theme="1"/>
      <name val="Calibri"/>
      <family val="2"/>
      <scheme val="minor"/>
    </font>
    <font>
      <b/>
      <sz val="12"/>
      <color theme="1"/>
      <name val="Calibri"/>
      <family val="2"/>
      <scheme val="minor"/>
    </font>
    <font>
      <sz val="11"/>
      <color theme="0"/>
      <name val="Arial"/>
      <family val="2"/>
    </font>
    <font>
      <b/>
      <sz val="8.5"/>
      <color rgb="FFFF0000"/>
      <name val="Arial"/>
      <family val="2"/>
    </font>
    <font>
      <sz val="9"/>
      <color rgb="FFFF0000"/>
      <name val="Arial"/>
      <family val="2"/>
    </font>
    <font>
      <sz val="9"/>
      <color rgb="FF000000"/>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cellStyleXfs>
  <cellXfs count="335">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6" xfId="0" applyNumberFormat="1" applyFont="1" applyFill="1" applyBorder="1" applyAlignment="1">
      <alignment horizontal="center" vertical="center"/>
    </xf>
    <xf numFmtId="0" fontId="2" fillId="3" borderId="54"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7" xfId="0" applyNumberFormat="1" applyFont="1" applyFill="1" applyBorder="1" applyAlignment="1">
      <alignment horizontal="center" vertical="center"/>
    </xf>
    <xf numFmtId="0" fontId="2" fillId="3" borderId="54" xfId="0" applyFont="1" applyFill="1" applyBorder="1" applyAlignment="1">
      <alignment vertical="center" wrapText="1"/>
    </xf>
    <xf numFmtId="0" fontId="8" fillId="3" borderId="27" xfId="0" applyFont="1" applyFill="1" applyBorder="1" applyAlignment="1">
      <alignment horizontal="left" vertical="center"/>
    </xf>
    <xf numFmtId="0" fontId="8" fillId="3" borderId="48" xfId="0" applyFont="1" applyFill="1" applyBorder="1" applyAlignment="1">
      <alignment horizontal="left" vertical="center"/>
    </xf>
    <xf numFmtId="0" fontId="13" fillId="3" borderId="41"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8" fillId="3" borderId="0" xfId="0" applyFont="1" applyFill="1" applyAlignment="1">
      <alignment vertical="center"/>
    </xf>
    <xf numFmtId="0" fontId="18" fillId="3" borderId="32" xfId="0" applyFont="1" applyFill="1" applyBorder="1" applyAlignment="1">
      <alignmen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4"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2" xfId="0" applyFont="1" applyBorder="1" applyAlignment="1">
      <alignment vertical="center"/>
    </xf>
    <xf numFmtId="0" fontId="12" fillId="3" borderId="39" xfId="0" applyFont="1" applyFill="1" applyBorder="1" applyAlignment="1">
      <alignment horizontal="center" vertical="center" wrapText="1"/>
    </xf>
    <xf numFmtId="0" fontId="8" fillId="3" borderId="20" xfId="0" applyFont="1" applyFill="1" applyBorder="1" applyAlignment="1">
      <alignment horizontal="center" vertical="center" textRotation="90"/>
    </xf>
    <xf numFmtId="0" fontId="8" fillId="3" borderId="33"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3" xfId="0" applyFont="1" applyFill="1" applyBorder="1" applyAlignment="1">
      <alignment horizontal="center" vertical="center" textRotation="90" wrapText="1"/>
    </xf>
    <xf numFmtId="0" fontId="8" fillId="3" borderId="34" xfId="0" applyFont="1" applyFill="1" applyBorder="1" applyAlignment="1">
      <alignment horizontal="center" vertical="center" textRotation="90" wrapText="1"/>
    </xf>
    <xf numFmtId="0" fontId="12" fillId="3" borderId="36" xfId="0" applyFont="1" applyFill="1" applyBorder="1" applyAlignment="1">
      <alignment horizontal="center" vertical="center" textRotation="90" wrapText="1"/>
    </xf>
    <xf numFmtId="0" fontId="12" fillId="3" borderId="15" xfId="0" applyFont="1" applyFill="1" applyBorder="1" applyAlignment="1">
      <alignment horizontal="center" vertical="center" wrapText="1"/>
    </xf>
    <xf numFmtId="0" fontId="10" fillId="0" borderId="24" xfId="0" applyFont="1" applyBorder="1" applyAlignment="1" applyProtection="1">
      <alignment horizontal="center" vertical="top"/>
      <protection locked="0"/>
    </xf>
    <xf numFmtId="166" fontId="10" fillId="0" borderId="21" xfId="0" applyNumberFormat="1" applyFont="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4" fillId="3" borderId="26" xfId="0" applyNumberFormat="1" applyFont="1" applyFill="1" applyBorder="1" applyAlignment="1">
      <alignment horizontal="center" vertical="center"/>
    </xf>
    <xf numFmtId="167" fontId="14" fillId="3" borderId="26" xfId="0" applyNumberFormat="1" applyFont="1" applyFill="1" applyBorder="1" applyAlignment="1">
      <alignment horizontal="center" vertical="center"/>
    </xf>
    <xf numFmtId="166" fontId="10" fillId="0" borderId="5"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4" borderId="5" xfId="0" applyNumberFormat="1" applyFont="1" applyFill="1" applyBorder="1" applyAlignment="1" applyProtection="1">
      <alignment horizontal="center" vertical="center"/>
      <protection locked="0"/>
    </xf>
    <xf numFmtId="166"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4" fillId="3" borderId="42" xfId="0" applyNumberFormat="1" applyFont="1" applyFill="1" applyBorder="1" applyAlignment="1">
      <alignment horizontal="center" vertical="center"/>
    </xf>
    <xf numFmtId="3" fontId="14" fillId="3" borderId="35" xfId="0" applyNumberFormat="1" applyFont="1" applyFill="1" applyBorder="1" applyAlignment="1">
      <alignment horizontal="center" vertical="center"/>
    </xf>
    <xf numFmtId="166" fontId="14" fillId="3" borderId="33" xfId="0" applyNumberFormat="1" applyFont="1" applyFill="1" applyBorder="1" applyAlignment="1">
      <alignment horizontal="center" vertical="center"/>
    </xf>
    <xf numFmtId="168" fontId="14" fillId="3" borderId="36" xfId="0" applyNumberFormat="1" applyFont="1" applyFill="1" applyBorder="1" applyAlignment="1">
      <alignment horizontal="center" vertical="center"/>
    </xf>
    <xf numFmtId="167" fontId="14"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9" fontId="20" fillId="0" borderId="29" xfId="0" applyNumberFormat="1" applyFont="1" applyBorder="1" applyAlignment="1" applyProtection="1">
      <alignment horizontal="center" vertical="center" wrapText="1"/>
      <protection locked="0"/>
    </xf>
    <xf numFmtId="0" fontId="20" fillId="3" borderId="19" xfId="0" applyFont="1" applyFill="1" applyBorder="1" applyAlignment="1">
      <alignment wrapText="1"/>
    </xf>
    <xf numFmtId="164" fontId="22" fillId="3" borderId="12" xfId="5" applyNumberFormat="1"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12" fillId="3" borderId="14" xfId="0" applyFont="1" applyFill="1" applyBorder="1" applyAlignment="1">
      <alignment vertical="center"/>
    </xf>
    <xf numFmtId="0" fontId="12" fillId="3" borderId="15" xfId="0" applyFont="1" applyFill="1" applyBorder="1" applyAlignment="1">
      <alignment vertical="center"/>
    </xf>
    <xf numFmtId="3" fontId="10" fillId="0" borderId="9" xfId="0" applyNumberFormat="1" applyFont="1" applyBorder="1" applyAlignment="1" applyProtection="1">
      <alignment horizontal="center" vertical="center"/>
      <protection locked="0"/>
    </xf>
    <xf numFmtId="3" fontId="10" fillId="0" borderId="11" xfId="0" applyNumberFormat="1" applyFont="1" applyBorder="1" applyAlignment="1" applyProtection="1">
      <alignment horizontal="center" vertical="center"/>
      <protection locked="0"/>
    </xf>
    <xf numFmtId="0" fontId="20" fillId="3" borderId="19" xfId="0" applyFont="1" applyFill="1" applyBorder="1" applyAlignment="1">
      <alignment horizontal="center"/>
    </xf>
    <xf numFmtId="0" fontId="22" fillId="3" borderId="58" xfId="0" applyFont="1" applyFill="1" applyBorder="1" applyAlignment="1">
      <alignment vertical="center" wrapText="1"/>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3" borderId="19" xfId="0" applyFont="1" applyFill="1" applyBorder="1" applyAlignment="1">
      <alignment vertical="center" wrapText="1"/>
    </xf>
    <xf numFmtId="0" fontId="2" fillId="3" borderId="19" xfId="0" applyFont="1" applyFill="1" applyBorder="1" applyAlignment="1">
      <alignment horizontal="center" vertical="center"/>
    </xf>
    <xf numFmtId="0" fontId="4" fillId="3" borderId="58" xfId="0" applyFont="1" applyFill="1" applyBorder="1" applyAlignment="1">
      <alignment vertical="center" wrapText="1"/>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2" fillId="3" borderId="34" xfId="0" applyNumberFormat="1" applyFont="1" applyFill="1" applyBorder="1" applyAlignment="1">
      <alignment horizontal="center" vertical="center" wrapText="1"/>
    </xf>
    <xf numFmtId="164" fontId="20" fillId="0" borderId="8" xfId="5" applyNumberFormat="1" applyFont="1" applyFill="1" applyBorder="1" applyAlignment="1" applyProtection="1">
      <alignment horizontal="center" vertical="center" wrapText="1"/>
    </xf>
    <xf numFmtId="167" fontId="10" fillId="0" borderId="21" xfId="0" applyNumberFormat="1" applyFont="1" applyBorder="1" applyAlignment="1" applyProtection="1">
      <alignment horizontal="center" vertical="center"/>
      <protection locked="0"/>
    </xf>
    <xf numFmtId="167" fontId="10" fillId="0" borderId="23" xfId="0" applyNumberFormat="1" applyFont="1" applyBorder="1" applyAlignment="1" applyProtection="1">
      <alignment horizontal="center" vertical="center"/>
      <protection locked="0"/>
    </xf>
    <xf numFmtId="167" fontId="10" fillId="0" borderId="5" xfId="0" applyNumberFormat="1" applyFont="1" applyBorder="1" applyAlignment="1" applyProtection="1">
      <alignment horizontal="center" vertical="center"/>
      <protection locked="0"/>
    </xf>
    <xf numFmtId="167" fontId="10" fillId="0" borderId="7" xfId="0" applyNumberFormat="1" applyFont="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0" fontId="10" fillId="0" borderId="0" xfId="0" applyFont="1" applyAlignment="1">
      <alignment horizontal="left" vertical="top" wrapText="1"/>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50"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50"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53"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5" xfId="0" applyNumberFormat="1" applyFont="1" applyBorder="1" applyAlignment="1" applyProtection="1">
      <alignment horizontal="center" vertical="center"/>
      <protection locked="0"/>
    </xf>
    <xf numFmtId="166" fontId="10" fillId="0" borderId="27"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9" xfId="0" applyNumberFormat="1" applyFont="1" applyBorder="1" applyAlignment="1" applyProtection="1">
      <alignment horizontal="center" vertical="center"/>
      <protection locked="0"/>
    </xf>
    <xf numFmtId="166" fontId="10" fillId="0" borderId="30" xfId="0" applyNumberFormat="1" applyFont="1" applyBorder="1" applyAlignment="1" applyProtection="1">
      <alignment horizontal="center" vertical="center"/>
      <protection locked="0"/>
    </xf>
    <xf numFmtId="166" fontId="14" fillId="3" borderId="36" xfId="0" applyNumberFormat="1" applyFont="1" applyFill="1" applyBorder="1" applyAlignment="1">
      <alignment horizontal="center" vertical="center"/>
    </xf>
    <xf numFmtId="0" fontId="8" fillId="0" borderId="3" xfId="0" applyFont="1" applyBorder="1" applyAlignment="1">
      <alignment horizontal="center" vertical="center"/>
    </xf>
    <xf numFmtId="167" fontId="8" fillId="3" borderId="7" xfId="0" applyNumberFormat="1" applyFont="1" applyFill="1" applyBorder="1" applyAlignment="1">
      <alignment horizontal="center" vertical="center"/>
    </xf>
    <xf numFmtId="0" fontId="8" fillId="3" borderId="7" xfId="0" applyFont="1" applyFill="1" applyBorder="1" applyAlignment="1">
      <alignment vertical="center"/>
    </xf>
    <xf numFmtId="0" fontId="8" fillId="0" borderId="11" xfId="0" applyFont="1" applyBorder="1" applyAlignment="1">
      <alignment vertical="center"/>
    </xf>
    <xf numFmtId="3" fontId="10" fillId="5" borderId="61" xfId="0" applyNumberFormat="1" applyFont="1" applyFill="1" applyBorder="1" applyAlignment="1" applyProtection="1">
      <alignment horizontal="center" vertical="center"/>
      <protection locked="0"/>
    </xf>
    <xf numFmtId="3" fontId="10" fillId="5" borderId="62" xfId="0" applyNumberFormat="1" applyFont="1" applyFill="1" applyBorder="1" applyAlignment="1" applyProtection="1">
      <alignment horizontal="center" vertical="center"/>
      <protection locked="0"/>
    </xf>
    <xf numFmtId="167" fontId="10" fillId="4" borderId="62" xfId="8" applyNumberFormat="1" applyFont="1" applyFill="1" applyBorder="1" applyAlignment="1" applyProtection="1">
      <alignment horizontal="center" vertical="center"/>
      <protection locked="0"/>
    </xf>
    <xf numFmtId="167" fontId="10" fillId="4" borderId="60" xfId="8" applyNumberFormat="1" applyFont="1" applyFill="1" applyBorder="1" applyAlignment="1" applyProtection="1">
      <alignment horizontal="center" vertical="center"/>
      <protection locked="0"/>
    </xf>
    <xf numFmtId="3" fontId="10" fillId="5" borderId="9" xfId="0" applyNumberFormat="1" applyFont="1" applyFill="1" applyBorder="1" applyAlignment="1" applyProtection="1">
      <alignment horizontal="center" vertical="center"/>
      <protection locked="0"/>
    </xf>
    <xf numFmtId="3" fontId="10" fillId="5" borderId="11" xfId="0"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51" xfId="8" applyNumberFormat="1" applyFont="1" applyFill="1" applyBorder="1" applyAlignment="1" applyProtection="1">
      <alignment horizontal="center" vertical="center"/>
      <protection locked="0"/>
    </xf>
    <xf numFmtId="0" fontId="8" fillId="3" borderId="9" xfId="0" applyFont="1" applyFill="1" applyBorder="1" applyAlignment="1">
      <alignment horizontal="left" vertical="center"/>
    </xf>
    <xf numFmtId="168" fontId="8" fillId="3" borderId="12" xfId="9" applyNumberFormat="1" applyFont="1" applyFill="1" applyBorder="1" applyAlignment="1" applyProtection="1">
      <alignment horizontal="center" vertical="center"/>
    </xf>
    <xf numFmtId="0" fontId="8" fillId="3" borderId="21" xfId="0" applyFont="1" applyFill="1" applyBorder="1" applyAlignment="1">
      <alignment horizontal="left" vertical="center"/>
    </xf>
    <xf numFmtId="167" fontId="12" fillId="3" borderId="64" xfId="0" applyNumberFormat="1" applyFont="1" applyFill="1" applyBorder="1" applyAlignment="1">
      <alignment horizontal="center" vertical="center"/>
    </xf>
    <xf numFmtId="170" fontId="12" fillId="3" borderId="64" xfId="0" applyNumberFormat="1" applyFont="1" applyFill="1" applyBorder="1" applyAlignment="1">
      <alignment horizontal="center" vertical="center"/>
    </xf>
    <xf numFmtId="0" fontId="8" fillId="0" borderId="65" xfId="0" applyFont="1" applyBorder="1" applyAlignment="1">
      <alignment horizontal="center" vertical="center"/>
    </xf>
    <xf numFmtId="167" fontId="12" fillId="3" borderId="63" xfId="0" applyNumberFormat="1" applyFont="1" applyFill="1" applyBorder="1" applyAlignment="1">
      <alignment horizontal="center" vertical="center"/>
    </xf>
    <xf numFmtId="167" fontId="15" fillId="6" borderId="34" xfId="0" applyNumberFormat="1" applyFont="1" applyFill="1" applyBorder="1" applyAlignment="1" applyProtection="1">
      <alignment horizontal="center" vertical="center"/>
      <protection locked="0"/>
    </xf>
    <xf numFmtId="0" fontId="14" fillId="3" borderId="42" xfId="0" applyFont="1" applyFill="1" applyBorder="1" applyAlignment="1">
      <alignment horizontal="center" vertical="center" wrapText="1"/>
    </xf>
    <xf numFmtId="3" fontId="12" fillId="3" borderId="15"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3" fontId="12" fillId="3" borderId="15" xfId="0" applyNumberFormat="1" applyFont="1" applyFill="1" applyBorder="1" applyAlignment="1">
      <alignment horizontal="center" vertical="center"/>
    </xf>
    <xf numFmtId="0" fontId="30" fillId="0" borderId="0" xfId="0" applyFont="1" applyAlignment="1">
      <alignment vertical="center"/>
    </xf>
    <xf numFmtId="10" fontId="8" fillId="6" borderId="25" xfId="9" applyNumberFormat="1" applyFont="1" applyFill="1" applyBorder="1" applyAlignment="1" applyProtection="1">
      <alignment horizontal="center" vertical="center"/>
      <protection locked="0"/>
    </xf>
    <xf numFmtId="0" fontId="8" fillId="3" borderId="61" xfId="0" applyFont="1" applyFill="1" applyBorder="1" applyAlignment="1" applyProtection="1">
      <alignment horizontal="left" vertical="center"/>
      <protection hidden="1"/>
    </xf>
    <xf numFmtId="0" fontId="2" fillId="0" borderId="0" xfId="0" applyFont="1" applyProtection="1">
      <protection hidden="1"/>
    </xf>
    <xf numFmtId="2" fontId="8" fillId="6" borderId="66" xfId="9" applyNumberFormat="1" applyFont="1" applyFill="1" applyBorder="1" applyAlignment="1" applyProtection="1">
      <alignment horizontal="center" vertical="center"/>
      <protection hidden="1"/>
    </xf>
    <xf numFmtId="0" fontId="26" fillId="0" borderId="0" xfId="0" applyFont="1" applyAlignment="1">
      <alignment horizontal="left" vertical="top" wrapText="1"/>
    </xf>
    <xf numFmtId="0" fontId="0" fillId="0" borderId="0" xfId="0" applyAlignment="1">
      <alignment horizontal="left" vertical="top" wrapText="1"/>
    </xf>
    <xf numFmtId="0" fontId="8" fillId="3" borderId="5" xfId="0" applyFont="1" applyFill="1" applyBorder="1" applyAlignment="1">
      <alignment horizontal="right" vertical="center"/>
    </xf>
    <xf numFmtId="0" fontId="8" fillId="3" borderId="7" xfId="0" applyFont="1" applyFill="1" applyBorder="1" applyAlignment="1">
      <alignment horizontal="right" vertical="center"/>
    </xf>
    <xf numFmtId="0" fontId="8" fillId="3" borderId="7" xfId="0" applyFont="1" applyFill="1" applyBorder="1" applyAlignment="1">
      <alignment horizontal="center" vertical="center"/>
    </xf>
    <xf numFmtId="164" fontId="8" fillId="3" borderId="7" xfId="0" applyNumberFormat="1" applyFont="1" applyFill="1" applyBorder="1" applyAlignment="1">
      <alignment horizontal="center" vertical="center"/>
    </xf>
    <xf numFmtId="0" fontId="8" fillId="3" borderId="27" xfId="0" applyFont="1" applyFill="1" applyBorder="1" applyAlignment="1">
      <alignment horizontal="center" vertical="center"/>
    </xf>
    <xf numFmtId="0" fontId="8" fillId="0" borderId="37" xfId="0" applyFont="1" applyBorder="1" applyAlignment="1">
      <alignment horizontal="left" vertical="center"/>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8" fillId="0" borderId="11" xfId="0" applyFont="1" applyBorder="1" applyAlignment="1">
      <alignment horizontal="center" vertical="center"/>
    </xf>
    <xf numFmtId="164" fontId="12" fillId="3"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5" xfId="0" applyFont="1" applyFill="1" applyBorder="1" applyAlignment="1">
      <alignment horizontal="center" vertical="center"/>
    </xf>
    <xf numFmtId="0" fontId="8" fillId="0" borderId="3" xfId="0" applyFont="1" applyBorder="1" applyAlignment="1">
      <alignment horizontal="center" vertical="center"/>
    </xf>
    <xf numFmtId="0" fontId="8" fillId="0" borderId="44" xfId="0" applyFont="1" applyBorder="1" applyAlignment="1">
      <alignment horizontal="center" vertical="center"/>
    </xf>
    <xf numFmtId="0" fontId="12" fillId="3" borderId="5" xfId="0" applyFont="1" applyFill="1" applyBorder="1" applyAlignment="1">
      <alignment horizontal="right" vertical="center"/>
    </xf>
    <xf numFmtId="0" fontId="12" fillId="3" borderId="7" xfId="0" applyFont="1" applyFill="1" applyBorder="1" applyAlignment="1">
      <alignment horizontal="right" vertical="center"/>
    </xf>
    <xf numFmtId="167" fontId="8" fillId="3" borderId="7" xfId="0" applyNumberFormat="1" applyFont="1" applyFill="1" applyBorder="1" applyAlignment="1">
      <alignment horizontal="center" vertical="center"/>
    </xf>
    <xf numFmtId="167" fontId="8" fillId="3" borderId="27"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0" fillId="3" borderId="19" xfId="0" applyFont="1" applyFill="1" applyBorder="1" applyAlignment="1">
      <alignment horizontal="center"/>
    </xf>
    <xf numFmtId="0" fontId="10" fillId="0" borderId="59" xfId="0" applyFont="1" applyBorder="1" applyAlignment="1" applyProtection="1">
      <alignment horizontal="left"/>
      <protection locked="0"/>
    </xf>
    <xf numFmtId="0" fontId="10" fillId="0" borderId="48"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54"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60" xfId="0" applyFont="1" applyBorder="1" applyAlignment="1" applyProtection="1">
      <alignment horizontal="left"/>
      <protection locked="0"/>
    </xf>
    <xf numFmtId="0" fontId="8" fillId="3" borderId="3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21"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2" fillId="0" borderId="7" xfId="0" applyFont="1" applyBorder="1" applyAlignment="1" applyProtection="1">
      <alignment horizontal="left" vertical="center" wrapText="1"/>
      <protection locked="0"/>
    </xf>
    <xf numFmtId="0" fontId="32" fillId="0" borderId="0" xfId="0" applyFont="1" applyAlignment="1">
      <alignment horizontal="left" vertical="top" wrapText="1"/>
    </xf>
    <xf numFmtId="0" fontId="10" fillId="0" borderId="0" xfId="0" applyFont="1" applyAlignment="1">
      <alignment horizontal="left" vertical="top" wrapText="1"/>
    </xf>
    <xf numFmtId="0" fontId="14" fillId="3" borderId="58" xfId="0" applyFont="1" applyFill="1" applyBorder="1" applyAlignment="1">
      <alignment horizontal="left" vertical="center"/>
    </xf>
    <xf numFmtId="0" fontId="14" fillId="3" borderId="19" xfId="0" applyFont="1" applyFill="1" applyBorder="1" applyAlignment="1">
      <alignment horizontal="left" vertical="center"/>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8" fillId="0" borderId="0" xfId="0" applyFont="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1" fillId="0" borderId="52"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5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8" fillId="0" borderId="37" xfId="0" applyFont="1" applyBorder="1" applyAlignment="1">
      <alignment horizontal="left"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6" fillId="0" borderId="52"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5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38"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 fillId="3" borderId="19" xfId="0" applyFont="1" applyFill="1" applyBorder="1" applyAlignment="1">
      <alignment horizontal="center" vertical="center"/>
    </xf>
    <xf numFmtId="0" fontId="9" fillId="0" borderId="0" xfId="0" applyFont="1" applyAlignment="1">
      <alignment horizontal="left" vertical="center" wrapText="1"/>
    </xf>
    <xf numFmtId="0" fontId="20" fillId="0" borderId="27"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8" fillId="0" borderId="0" xfId="0" applyFont="1" applyAlignment="1">
      <alignment horizontal="left" vertical="top" wrapText="1"/>
    </xf>
    <xf numFmtId="0" fontId="2" fillId="0" borderId="29" xfId="0" applyFont="1" applyBorder="1" applyAlignment="1" applyProtection="1">
      <alignment horizontal="left" vertical="center" wrapText="1"/>
      <protection locked="0"/>
    </xf>
    <xf numFmtId="0" fontId="2" fillId="3" borderId="4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23"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13" fillId="2" borderId="3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9"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42" xfId="0" applyFont="1" applyFill="1" applyBorder="1" applyAlignment="1">
      <alignment horizontal="center" vertical="center"/>
    </xf>
    <xf numFmtId="0" fontId="24"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7" xfId="0" applyFont="1" applyFill="1" applyBorder="1" applyAlignment="1">
      <alignment horizontal="center" vertical="center"/>
    </xf>
    <xf numFmtId="0" fontId="8" fillId="0" borderId="27"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3" borderId="27" xfId="0" applyFont="1" applyFill="1" applyBorder="1" applyAlignment="1">
      <alignment horizontal="left" vertical="center"/>
    </xf>
    <xf numFmtId="0" fontId="8" fillId="3" borderId="48" xfId="0" applyFont="1" applyFill="1" applyBorder="1" applyAlignment="1">
      <alignment horizontal="left" vertical="center"/>
    </xf>
    <xf numFmtId="0" fontId="8" fillId="3" borderId="20"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4" xfId="0" applyFont="1" applyFill="1" applyBorder="1" applyAlignment="1">
      <alignment horizontal="left" vertical="center"/>
    </xf>
    <xf numFmtId="167" fontId="8" fillId="0" borderId="27"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2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20" xfId="0" applyFont="1" applyFill="1" applyBorder="1" applyAlignment="1">
      <alignment horizontal="left" vertical="center"/>
    </xf>
    <xf numFmtId="1" fontId="8" fillId="0" borderId="11" xfId="0" applyNumberFormat="1" applyFont="1" applyBorder="1" applyAlignment="1" applyProtection="1">
      <alignment horizontal="center" vertical="center"/>
      <protection locked="0"/>
    </xf>
    <xf numFmtId="0" fontId="8" fillId="3" borderId="45" xfId="0" applyFont="1" applyFill="1" applyBorder="1" applyAlignment="1">
      <alignment horizontal="left" vertical="top" wrapText="1"/>
    </xf>
    <xf numFmtId="0" fontId="8" fillId="3" borderId="37" xfId="0" applyFont="1" applyFill="1" applyBorder="1" applyAlignment="1">
      <alignment horizontal="left" vertical="top" wrapText="1"/>
    </xf>
    <xf numFmtId="0" fontId="8" fillId="3" borderId="39" xfId="0" applyFont="1" applyFill="1" applyBorder="1" applyAlignment="1">
      <alignment horizontal="left" vertical="top" wrapText="1"/>
    </xf>
    <xf numFmtId="0" fontId="8" fillId="3" borderId="46" xfId="0" applyFont="1" applyFill="1" applyBorder="1" applyAlignment="1">
      <alignment horizontal="left" vertical="top" wrapText="1"/>
    </xf>
    <xf numFmtId="0" fontId="8" fillId="3" borderId="0" xfId="0" applyFont="1" applyFill="1" applyAlignment="1">
      <alignment horizontal="left" vertical="top" wrapText="1"/>
    </xf>
    <xf numFmtId="0" fontId="8" fillId="3" borderId="32"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43" xfId="0" applyFont="1" applyFill="1" applyBorder="1" applyAlignment="1">
      <alignment horizontal="left" vertical="top" wrapText="1"/>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13" xfId="0" applyFont="1" applyFill="1" applyBorder="1" applyAlignment="1">
      <alignment horizontal="right" vertical="center"/>
    </xf>
    <xf numFmtId="0" fontId="12" fillId="3" borderId="14" xfId="0" applyFont="1" applyFill="1" applyBorder="1" applyAlignment="1">
      <alignment horizontal="right" vertical="center"/>
    </xf>
  </cellXfs>
  <cellStyles count="10">
    <cellStyle name="Comma 2" xfId="5" xr:uid="{00000000-0005-0000-0000-000000000000}"/>
    <cellStyle name="Currency 2" xfId="7" xr:uid="{00000000-0005-0000-0000-000001000000}"/>
    <cellStyle name="Komma 2" xfId="2" xr:uid="{00000000-0005-0000-0000-000002000000}"/>
    <cellStyle name="Normal 2" xfId="1" xr:uid="{00000000-0005-0000-0000-000003000000}"/>
    <cellStyle name="Percent 2" xfId="6" xr:uid="{00000000-0005-0000-0000-000004000000}"/>
    <cellStyle name="Procent" xfId="9" builtinId="5"/>
    <cellStyle name="Procent 2" xfId="3" xr:uid="{00000000-0005-0000-0000-000006000000}"/>
    <cellStyle name="Standaard" xfId="0" builtinId="0"/>
    <cellStyle name="Valuta" xfId="8" builtinId="4"/>
    <cellStyle name="Valuta 2" xfId="4" xr:uid="{00000000-0005-0000-0000-000009000000}"/>
  </cellStyles>
  <dxfs count="7">
    <dxf>
      <font>
        <color auto="1"/>
      </font>
      <fill>
        <patternFill>
          <bgColor rgb="FFFF0000"/>
        </patternFill>
      </fill>
    </dxf>
    <dxf>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O29"/>
  <sheetViews>
    <sheetView tabSelected="1" workbookViewId="0">
      <selection sqref="A1:O29"/>
    </sheetView>
  </sheetViews>
  <sheetFormatPr defaultRowHeight="15" x14ac:dyDescent="0.25"/>
  <cols>
    <col min="15" max="15" width="16.28515625" customWidth="1"/>
  </cols>
  <sheetData>
    <row r="1" spans="1:15" x14ac:dyDescent="0.25">
      <c r="A1" s="181" t="s">
        <v>82</v>
      </c>
      <c r="B1" s="182"/>
      <c r="C1" s="182"/>
      <c r="D1" s="182"/>
      <c r="E1" s="182"/>
      <c r="F1" s="182"/>
      <c r="G1" s="182"/>
      <c r="H1" s="182"/>
      <c r="I1" s="182"/>
      <c r="J1" s="182"/>
      <c r="K1" s="182"/>
      <c r="L1" s="182"/>
      <c r="M1" s="182"/>
      <c r="N1" s="182"/>
      <c r="O1" s="182"/>
    </row>
    <row r="2" spans="1:15" x14ac:dyDescent="0.25">
      <c r="A2" s="182"/>
      <c r="B2" s="182"/>
      <c r="C2" s="182"/>
      <c r="D2" s="182"/>
      <c r="E2" s="182"/>
      <c r="F2" s="182"/>
      <c r="G2" s="182"/>
      <c r="H2" s="182"/>
      <c r="I2" s="182"/>
      <c r="J2" s="182"/>
      <c r="K2" s="182"/>
      <c r="L2" s="182"/>
      <c r="M2" s="182"/>
      <c r="N2" s="182"/>
      <c r="O2" s="182"/>
    </row>
    <row r="3" spans="1:15" x14ac:dyDescent="0.25">
      <c r="A3" s="182"/>
      <c r="B3" s="182"/>
      <c r="C3" s="182"/>
      <c r="D3" s="182"/>
      <c r="E3" s="182"/>
      <c r="F3" s="182"/>
      <c r="G3" s="182"/>
      <c r="H3" s="182"/>
      <c r="I3" s="182"/>
      <c r="J3" s="182"/>
      <c r="K3" s="182"/>
      <c r="L3" s="182"/>
      <c r="M3" s="182"/>
      <c r="N3" s="182"/>
      <c r="O3" s="182"/>
    </row>
    <row r="4" spans="1:15" x14ac:dyDescent="0.25">
      <c r="A4" s="182"/>
      <c r="B4" s="182"/>
      <c r="C4" s="182"/>
      <c r="D4" s="182"/>
      <c r="E4" s="182"/>
      <c r="F4" s="182"/>
      <c r="G4" s="182"/>
      <c r="H4" s="182"/>
      <c r="I4" s="182"/>
      <c r="J4" s="182"/>
      <c r="K4" s="182"/>
      <c r="L4" s="182"/>
      <c r="M4" s="182"/>
      <c r="N4" s="182"/>
      <c r="O4" s="182"/>
    </row>
    <row r="5" spans="1:15" x14ac:dyDescent="0.25">
      <c r="A5" s="182"/>
      <c r="B5" s="182"/>
      <c r="C5" s="182"/>
      <c r="D5" s="182"/>
      <c r="E5" s="182"/>
      <c r="F5" s="182"/>
      <c r="G5" s="182"/>
      <c r="H5" s="182"/>
      <c r="I5" s="182"/>
      <c r="J5" s="182"/>
      <c r="K5" s="182"/>
      <c r="L5" s="182"/>
      <c r="M5" s="182"/>
      <c r="N5" s="182"/>
      <c r="O5" s="182"/>
    </row>
    <row r="6" spans="1:15" x14ac:dyDescent="0.25">
      <c r="A6" s="182"/>
      <c r="B6" s="182"/>
      <c r="C6" s="182"/>
      <c r="D6" s="182"/>
      <c r="E6" s="182"/>
      <c r="F6" s="182"/>
      <c r="G6" s="182"/>
      <c r="H6" s="182"/>
      <c r="I6" s="182"/>
      <c r="J6" s="182"/>
      <c r="K6" s="182"/>
      <c r="L6" s="182"/>
      <c r="M6" s="182"/>
      <c r="N6" s="182"/>
      <c r="O6" s="182"/>
    </row>
    <row r="7" spans="1:15" x14ac:dyDescent="0.25">
      <c r="A7" s="182"/>
      <c r="B7" s="182"/>
      <c r="C7" s="182"/>
      <c r="D7" s="182"/>
      <c r="E7" s="182"/>
      <c r="F7" s="182"/>
      <c r="G7" s="182"/>
      <c r="H7" s="182"/>
      <c r="I7" s="182"/>
      <c r="J7" s="182"/>
      <c r="K7" s="182"/>
      <c r="L7" s="182"/>
      <c r="M7" s="182"/>
      <c r="N7" s="182"/>
      <c r="O7" s="182"/>
    </row>
    <row r="8" spans="1:15" x14ac:dyDescent="0.25">
      <c r="A8" s="182"/>
      <c r="B8" s="182"/>
      <c r="C8" s="182"/>
      <c r="D8" s="182"/>
      <c r="E8" s="182"/>
      <c r="F8" s="182"/>
      <c r="G8" s="182"/>
      <c r="H8" s="182"/>
      <c r="I8" s="182"/>
      <c r="J8" s="182"/>
      <c r="K8" s="182"/>
      <c r="L8" s="182"/>
      <c r="M8" s="182"/>
      <c r="N8" s="182"/>
      <c r="O8" s="182"/>
    </row>
    <row r="9" spans="1:15" x14ac:dyDescent="0.25">
      <c r="A9" s="182"/>
      <c r="B9" s="182"/>
      <c r="C9" s="182"/>
      <c r="D9" s="182"/>
      <c r="E9" s="182"/>
      <c r="F9" s="182"/>
      <c r="G9" s="182"/>
      <c r="H9" s="182"/>
      <c r="I9" s="182"/>
      <c r="J9" s="182"/>
      <c r="K9" s="182"/>
      <c r="L9" s="182"/>
      <c r="M9" s="182"/>
      <c r="N9" s="182"/>
      <c r="O9" s="182"/>
    </row>
    <row r="10" spans="1:15" x14ac:dyDescent="0.25">
      <c r="A10" s="182"/>
      <c r="B10" s="182"/>
      <c r="C10" s="182"/>
      <c r="D10" s="182"/>
      <c r="E10" s="182"/>
      <c r="F10" s="182"/>
      <c r="G10" s="182"/>
      <c r="H10" s="182"/>
      <c r="I10" s="182"/>
      <c r="J10" s="182"/>
      <c r="K10" s="182"/>
      <c r="L10" s="182"/>
      <c r="M10" s="182"/>
      <c r="N10" s="182"/>
      <c r="O10" s="182"/>
    </row>
    <row r="11" spans="1:15" x14ac:dyDescent="0.25">
      <c r="A11" s="182"/>
      <c r="B11" s="182"/>
      <c r="C11" s="182"/>
      <c r="D11" s="182"/>
      <c r="E11" s="182"/>
      <c r="F11" s="182"/>
      <c r="G11" s="182"/>
      <c r="H11" s="182"/>
      <c r="I11" s="182"/>
      <c r="J11" s="182"/>
      <c r="K11" s="182"/>
      <c r="L11" s="182"/>
      <c r="M11" s="182"/>
      <c r="N11" s="182"/>
      <c r="O11" s="182"/>
    </row>
    <row r="12" spans="1:15" x14ac:dyDescent="0.25">
      <c r="A12" s="182"/>
      <c r="B12" s="182"/>
      <c r="C12" s="182"/>
      <c r="D12" s="182"/>
      <c r="E12" s="182"/>
      <c r="F12" s="182"/>
      <c r="G12" s="182"/>
      <c r="H12" s="182"/>
      <c r="I12" s="182"/>
      <c r="J12" s="182"/>
      <c r="K12" s="182"/>
      <c r="L12" s="182"/>
      <c r="M12" s="182"/>
      <c r="N12" s="182"/>
      <c r="O12" s="182"/>
    </row>
    <row r="13" spans="1:15" x14ac:dyDescent="0.25">
      <c r="A13" s="182"/>
      <c r="B13" s="182"/>
      <c r="C13" s="182"/>
      <c r="D13" s="182"/>
      <c r="E13" s="182"/>
      <c r="F13" s="182"/>
      <c r="G13" s="182"/>
      <c r="H13" s="182"/>
      <c r="I13" s="182"/>
      <c r="J13" s="182"/>
      <c r="K13" s="182"/>
      <c r="L13" s="182"/>
      <c r="M13" s="182"/>
      <c r="N13" s="182"/>
      <c r="O13" s="182"/>
    </row>
    <row r="14" spans="1:15" x14ac:dyDescent="0.25">
      <c r="A14" s="182"/>
      <c r="B14" s="182"/>
      <c r="C14" s="182"/>
      <c r="D14" s="182"/>
      <c r="E14" s="182"/>
      <c r="F14" s="182"/>
      <c r="G14" s="182"/>
      <c r="H14" s="182"/>
      <c r="I14" s="182"/>
      <c r="J14" s="182"/>
      <c r="K14" s="182"/>
      <c r="L14" s="182"/>
      <c r="M14" s="182"/>
      <c r="N14" s="182"/>
      <c r="O14" s="182"/>
    </row>
    <row r="15" spans="1:15" x14ac:dyDescent="0.25">
      <c r="A15" s="182"/>
      <c r="B15" s="182"/>
      <c r="C15" s="182"/>
      <c r="D15" s="182"/>
      <c r="E15" s="182"/>
      <c r="F15" s="182"/>
      <c r="G15" s="182"/>
      <c r="H15" s="182"/>
      <c r="I15" s="182"/>
      <c r="J15" s="182"/>
      <c r="K15" s="182"/>
      <c r="L15" s="182"/>
      <c r="M15" s="182"/>
      <c r="N15" s="182"/>
      <c r="O15" s="182"/>
    </row>
    <row r="16" spans="1:15" x14ac:dyDescent="0.25">
      <c r="A16" s="182"/>
      <c r="B16" s="182"/>
      <c r="C16" s="182"/>
      <c r="D16" s="182"/>
      <c r="E16" s="182"/>
      <c r="F16" s="182"/>
      <c r="G16" s="182"/>
      <c r="H16" s="182"/>
      <c r="I16" s="182"/>
      <c r="J16" s="182"/>
      <c r="K16" s="182"/>
      <c r="L16" s="182"/>
      <c r="M16" s="182"/>
      <c r="N16" s="182"/>
      <c r="O16" s="182"/>
    </row>
    <row r="17" spans="1:15" x14ac:dyDescent="0.25">
      <c r="A17" s="182"/>
      <c r="B17" s="182"/>
      <c r="C17" s="182"/>
      <c r="D17" s="182"/>
      <c r="E17" s="182"/>
      <c r="F17" s="182"/>
      <c r="G17" s="182"/>
      <c r="H17" s="182"/>
      <c r="I17" s="182"/>
      <c r="J17" s="182"/>
      <c r="K17" s="182"/>
      <c r="L17" s="182"/>
      <c r="M17" s="182"/>
      <c r="N17" s="182"/>
      <c r="O17" s="182"/>
    </row>
    <row r="18" spans="1:15" x14ac:dyDescent="0.25">
      <c r="A18" s="182"/>
      <c r="B18" s="182"/>
      <c r="C18" s="182"/>
      <c r="D18" s="182"/>
      <c r="E18" s="182"/>
      <c r="F18" s="182"/>
      <c r="G18" s="182"/>
      <c r="H18" s="182"/>
      <c r="I18" s="182"/>
      <c r="J18" s="182"/>
      <c r="K18" s="182"/>
      <c r="L18" s="182"/>
      <c r="M18" s="182"/>
      <c r="N18" s="182"/>
      <c r="O18" s="182"/>
    </row>
    <row r="19" spans="1:15" x14ac:dyDescent="0.25">
      <c r="A19" s="182"/>
      <c r="B19" s="182"/>
      <c r="C19" s="182"/>
      <c r="D19" s="182"/>
      <c r="E19" s="182"/>
      <c r="F19" s="182"/>
      <c r="G19" s="182"/>
      <c r="H19" s="182"/>
      <c r="I19" s="182"/>
      <c r="J19" s="182"/>
      <c r="K19" s="182"/>
      <c r="L19" s="182"/>
      <c r="M19" s="182"/>
      <c r="N19" s="182"/>
      <c r="O19" s="182"/>
    </row>
    <row r="20" spans="1:15" x14ac:dyDescent="0.25">
      <c r="A20" s="182"/>
      <c r="B20" s="182"/>
      <c r="C20" s="182"/>
      <c r="D20" s="182"/>
      <c r="E20" s="182"/>
      <c r="F20" s="182"/>
      <c r="G20" s="182"/>
      <c r="H20" s="182"/>
      <c r="I20" s="182"/>
      <c r="J20" s="182"/>
      <c r="K20" s="182"/>
      <c r="L20" s="182"/>
      <c r="M20" s="182"/>
      <c r="N20" s="182"/>
      <c r="O20" s="182"/>
    </row>
    <row r="21" spans="1:15" x14ac:dyDescent="0.25">
      <c r="A21" s="182"/>
      <c r="B21" s="182"/>
      <c r="C21" s="182"/>
      <c r="D21" s="182"/>
      <c r="E21" s="182"/>
      <c r="F21" s="182"/>
      <c r="G21" s="182"/>
      <c r="H21" s="182"/>
      <c r="I21" s="182"/>
      <c r="J21" s="182"/>
      <c r="K21" s="182"/>
      <c r="L21" s="182"/>
      <c r="M21" s="182"/>
      <c r="N21" s="182"/>
      <c r="O21" s="182"/>
    </row>
    <row r="22" spans="1:15" x14ac:dyDescent="0.25">
      <c r="A22" s="182"/>
      <c r="B22" s="182"/>
      <c r="C22" s="182"/>
      <c r="D22" s="182"/>
      <c r="E22" s="182"/>
      <c r="F22" s="182"/>
      <c r="G22" s="182"/>
      <c r="H22" s="182"/>
      <c r="I22" s="182"/>
      <c r="J22" s="182"/>
      <c r="K22" s="182"/>
      <c r="L22" s="182"/>
      <c r="M22" s="182"/>
      <c r="N22" s="182"/>
      <c r="O22" s="182"/>
    </row>
    <row r="23" spans="1:15" x14ac:dyDescent="0.25">
      <c r="A23" s="182"/>
      <c r="B23" s="182"/>
      <c r="C23" s="182"/>
      <c r="D23" s="182"/>
      <c r="E23" s="182"/>
      <c r="F23" s="182"/>
      <c r="G23" s="182"/>
      <c r="H23" s="182"/>
      <c r="I23" s="182"/>
      <c r="J23" s="182"/>
      <c r="K23" s="182"/>
      <c r="L23" s="182"/>
      <c r="M23" s="182"/>
      <c r="N23" s="182"/>
      <c r="O23" s="182"/>
    </row>
    <row r="24" spans="1:15" x14ac:dyDescent="0.25">
      <c r="A24" s="182"/>
      <c r="B24" s="182"/>
      <c r="C24" s="182"/>
      <c r="D24" s="182"/>
      <c r="E24" s="182"/>
      <c r="F24" s="182"/>
      <c r="G24" s="182"/>
      <c r="H24" s="182"/>
      <c r="I24" s="182"/>
      <c r="J24" s="182"/>
      <c r="K24" s="182"/>
      <c r="L24" s="182"/>
      <c r="M24" s="182"/>
      <c r="N24" s="182"/>
      <c r="O24" s="182"/>
    </row>
    <row r="25" spans="1:15" x14ac:dyDescent="0.25">
      <c r="A25" s="182"/>
      <c r="B25" s="182"/>
      <c r="C25" s="182"/>
      <c r="D25" s="182"/>
      <c r="E25" s="182"/>
      <c r="F25" s="182"/>
      <c r="G25" s="182"/>
      <c r="H25" s="182"/>
      <c r="I25" s="182"/>
      <c r="J25" s="182"/>
      <c r="K25" s="182"/>
      <c r="L25" s="182"/>
      <c r="M25" s="182"/>
      <c r="N25" s="182"/>
      <c r="O25" s="182"/>
    </row>
    <row r="26" spans="1:15" x14ac:dyDescent="0.25">
      <c r="A26" s="182"/>
      <c r="B26" s="182"/>
      <c r="C26" s="182"/>
      <c r="D26" s="182"/>
      <c r="E26" s="182"/>
      <c r="F26" s="182"/>
      <c r="G26" s="182"/>
      <c r="H26" s="182"/>
      <c r="I26" s="182"/>
      <c r="J26" s="182"/>
      <c r="K26" s="182"/>
      <c r="L26" s="182"/>
      <c r="M26" s="182"/>
      <c r="N26" s="182"/>
      <c r="O26" s="182"/>
    </row>
    <row r="27" spans="1:15" x14ac:dyDescent="0.25">
      <c r="A27" s="182"/>
      <c r="B27" s="182"/>
      <c r="C27" s="182"/>
      <c r="D27" s="182"/>
      <c r="E27" s="182"/>
      <c r="F27" s="182"/>
      <c r="G27" s="182"/>
      <c r="H27" s="182"/>
      <c r="I27" s="182"/>
      <c r="J27" s="182"/>
      <c r="K27" s="182"/>
      <c r="L27" s="182"/>
      <c r="M27" s="182"/>
      <c r="N27" s="182"/>
      <c r="O27" s="182"/>
    </row>
    <row r="28" spans="1:15" x14ac:dyDescent="0.25">
      <c r="A28" s="182"/>
      <c r="B28" s="182"/>
      <c r="C28" s="182"/>
      <c r="D28" s="182"/>
      <c r="E28" s="182"/>
      <c r="F28" s="182"/>
      <c r="G28" s="182"/>
      <c r="H28" s="182"/>
      <c r="I28" s="182"/>
      <c r="J28" s="182"/>
      <c r="K28" s="182"/>
      <c r="L28" s="182"/>
      <c r="M28" s="182"/>
      <c r="N28" s="182"/>
      <c r="O28" s="182"/>
    </row>
    <row r="29" spans="1:15" ht="18.75" customHeight="1" x14ac:dyDescent="0.25">
      <c r="A29" s="182"/>
      <c r="B29" s="182"/>
      <c r="C29" s="182"/>
      <c r="D29" s="182"/>
      <c r="E29" s="182"/>
      <c r="F29" s="182"/>
      <c r="G29" s="182"/>
      <c r="H29" s="182"/>
      <c r="I29" s="182"/>
      <c r="J29" s="182"/>
      <c r="K29" s="182"/>
      <c r="L29" s="182"/>
      <c r="M29" s="182"/>
      <c r="N29" s="182"/>
      <c r="O29" s="182"/>
    </row>
  </sheetData>
  <sheetProtection algorithmName="SHA-512" hashValue="mG9u1Vc5QiGJrtN/t1a/BjP7Lh83fnZ+ETd87sTdnVx/D46PmJ29GdRjtamzpHAco4fzCn392wfcQgxQWkMl5w==" saltValue="6A1eDAjroeccqsiZY/Rw0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AW878"/>
  <sheetViews>
    <sheetView topLeftCell="A19" zoomScaleNormal="100" workbookViewId="0">
      <selection activeCell="A145" sqref="A145:S145"/>
    </sheetView>
  </sheetViews>
  <sheetFormatPr defaultColWidth="9.28515625" defaultRowHeight="11.25" x14ac:dyDescent="0.2"/>
  <cols>
    <col min="1" max="1" width="38.28515625" style="2" customWidth="1"/>
    <col min="2" max="2" width="20.28515625" style="2" customWidth="1"/>
    <col min="3" max="4" width="13.42578125" style="2" customWidth="1"/>
    <col min="5" max="5" width="19.28515625" style="2" customWidth="1"/>
    <col min="6" max="7" width="13.42578125" style="2" customWidth="1"/>
    <col min="8" max="8" width="12.28515625" style="3" bestFit="1" customWidth="1"/>
    <col min="9" max="11" width="12.28515625" style="2" hidden="1" customWidth="1"/>
    <col min="12" max="14" width="7.28515625" style="2" customWidth="1"/>
    <col min="15" max="15" width="7.42578125" style="3" hidden="1" customWidth="1"/>
    <col min="16" max="17" width="7.28515625" style="3" hidden="1" customWidth="1"/>
    <col min="18" max="18" width="13.28515625" style="2" bestFit="1" customWidth="1"/>
    <col min="19" max="19" width="18.42578125" style="2" customWidth="1"/>
    <col min="20" max="20" width="1.7109375" style="2" hidden="1" customWidth="1"/>
    <col min="21"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ustomWidth="1"/>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ustomWidth="1"/>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ustomWidth="1"/>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ustomWidth="1"/>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ustomWidth="1"/>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ustomWidth="1"/>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ustomWidth="1"/>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ustomWidth="1"/>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ustomWidth="1"/>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ustomWidth="1"/>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ustomWidth="1"/>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ustomWidth="1"/>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ustomWidth="1"/>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ustomWidth="1"/>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ustomWidth="1"/>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ustomWidth="1"/>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ustomWidth="1"/>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ustomWidth="1"/>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ustomWidth="1"/>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ustomWidth="1"/>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ustomWidth="1"/>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ustomWidth="1"/>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ustomWidth="1"/>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ustomWidth="1"/>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ustomWidth="1"/>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ustomWidth="1"/>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ustomWidth="1"/>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ustomWidth="1"/>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ustomWidth="1"/>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ustomWidth="1"/>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ustomWidth="1"/>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ustomWidth="1"/>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ustomWidth="1"/>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ustomWidth="1"/>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ustomWidth="1"/>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ustomWidth="1"/>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ustomWidth="1"/>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ustomWidth="1"/>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ustomWidth="1"/>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ustomWidth="1"/>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ustomWidth="1"/>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ustomWidth="1"/>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ustomWidth="1"/>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ustomWidth="1"/>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ustomWidth="1"/>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ustomWidth="1"/>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ustomWidth="1"/>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ustomWidth="1"/>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ustomWidth="1"/>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ustomWidth="1"/>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ustomWidth="1"/>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ustomWidth="1"/>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ustomWidth="1"/>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ustomWidth="1"/>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ustomWidth="1"/>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ustomWidth="1"/>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ustomWidth="1"/>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ustomWidth="1"/>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ustomWidth="1"/>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ustomWidth="1"/>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ustomWidth="1"/>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ustomWidth="1"/>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ustomWidth="1"/>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ustomWidth="1"/>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ustomWidth="1"/>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ustomWidth="1"/>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ustomWidth="1"/>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ustomWidth="1"/>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ustomWidth="1"/>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ustomWidth="1"/>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ustomWidth="1"/>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ustomWidth="1"/>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ustomWidth="1"/>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ustomWidth="1"/>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ustomWidth="1"/>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ustomWidth="1"/>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ustomWidth="1"/>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ustomWidth="1"/>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ustomWidth="1"/>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ustomWidth="1"/>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ustomWidth="1"/>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ustomWidth="1"/>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ustomWidth="1"/>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ustomWidth="1"/>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ustomWidth="1"/>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ustomWidth="1"/>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ustomWidth="1"/>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ustomWidth="1"/>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ustomWidth="1"/>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ustomWidth="1"/>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ustomWidth="1"/>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ustomWidth="1"/>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ustomWidth="1"/>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ustomWidth="1"/>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ustomWidth="1"/>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ustomWidth="1"/>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ustomWidth="1"/>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ustomWidth="1"/>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ustomWidth="1"/>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ustomWidth="1"/>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ustomWidth="1"/>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ustomWidth="1"/>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ustomWidth="1"/>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ustomWidth="1"/>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ustomWidth="1"/>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ustomWidth="1"/>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ustomWidth="1"/>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ustomWidth="1"/>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ustomWidth="1"/>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ustomWidth="1"/>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ustomWidth="1"/>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ustomWidth="1"/>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ustomWidth="1"/>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ustomWidth="1"/>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ustomWidth="1"/>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ustomWidth="1"/>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ustomWidth="1"/>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ustomWidth="1"/>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ustomWidth="1"/>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ustomWidth="1"/>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ustomWidth="1"/>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ustomWidth="1"/>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ustomWidth="1"/>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ustomWidth="1"/>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ustomWidth="1"/>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ustomWidth="1"/>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49" s="4" customFormat="1" ht="19.5" customHeight="1" thickBot="1" x14ac:dyDescent="0.25">
      <c r="A1" s="290" t="str">
        <f>"Confidential - Final financial report : " &amp; C7</f>
        <v xml:space="preserve">Confidential - Final financial report : </v>
      </c>
      <c r="B1" s="291"/>
      <c r="C1" s="291"/>
      <c r="D1" s="291"/>
      <c r="E1" s="291"/>
      <c r="F1" s="291"/>
      <c r="G1" s="291"/>
      <c r="H1" s="291"/>
      <c r="I1" s="291"/>
      <c r="J1" s="291"/>
      <c r="K1" s="291"/>
      <c r="L1" s="291"/>
      <c r="M1" s="291"/>
      <c r="N1" s="291"/>
      <c r="O1" s="291"/>
      <c r="P1" s="291"/>
      <c r="Q1" s="291"/>
      <c r="R1" s="291"/>
      <c r="S1" s="292"/>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ht="15" customHeight="1" thickBot="1" x14ac:dyDescent="0.25">
      <c r="A2" s="176" t="s">
        <v>0</v>
      </c>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row>
    <row r="3" spans="1:49" ht="15" customHeight="1" x14ac:dyDescent="0.2">
      <c r="A3" s="293" t="s">
        <v>1</v>
      </c>
      <c r="B3" s="294"/>
      <c r="C3" s="288"/>
      <c r="D3" s="288"/>
      <c r="E3" s="288"/>
      <c r="F3" s="288"/>
      <c r="G3" s="288"/>
      <c r="H3" s="288"/>
      <c r="I3" s="288"/>
      <c r="J3" s="288"/>
      <c r="K3" s="288"/>
      <c r="L3" s="288"/>
      <c r="M3" s="288"/>
      <c r="N3" s="288"/>
      <c r="O3" s="288"/>
      <c r="P3" s="288"/>
      <c r="Q3" s="288"/>
      <c r="R3" s="288"/>
      <c r="S3" s="28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ht="15" customHeight="1" x14ac:dyDescent="0.2">
      <c r="A4" s="301" t="s">
        <v>2</v>
      </c>
      <c r="B4" s="302"/>
      <c r="C4" s="295"/>
      <c r="D4" s="296"/>
      <c r="E4" s="296"/>
      <c r="F4" s="296"/>
      <c r="G4" s="296"/>
      <c r="H4" s="296"/>
      <c r="I4" s="296"/>
      <c r="J4" s="296"/>
      <c r="K4" s="296"/>
      <c r="L4" s="296"/>
      <c r="M4" s="296"/>
      <c r="N4" s="296"/>
      <c r="O4" s="296"/>
      <c r="P4" s="296"/>
      <c r="Q4" s="296"/>
      <c r="R4" s="296"/>
      <c r="S4" s="297"/>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ht="15" customHeight="1" x14ac:dyDescent="0.2">
      <c r="A5" s="301" t="s">
        <v>3</v>
      </c>
      <c r="B5" s="302"/>
      <c r="C5" s="295"/>
      <c r="D5" s="296"/>
      <c r="E5" s="296"/>
      <c r="F5" s="296"/>
      <c r="G5" s="296"/>
      <c r="H5" s="296"/>
      <c r="I5" s="296"/>
      <c r="J5" s="296"/>
      <c r="K5" s="296"/>
      <c r="L5" s="296"/>
      <c r="M5" s="296"/>
      <c r="N5" s="296"/>
      <c r="O5" s="296"/>
      <c r="P5" s="296"/>
      <c r="Q5" s="296"/>
      <c r="R5" s="296"/>
      <c r="S5" s="297"/>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row>
    <row r="6" spans="1:49" ht="15" customHeight="1" x14ac:dyDescent="0.2">
      <c r="A6" s="39" t="s">
        <v>4</v>
      </c>
      <c r="B6" s="40"/>
      <c r="C6" s="295"/>
      <c r="D6" s="296"/>
      <c r="E6" s="296"/>
      <c r="F6" s="296"/>
      <c r="G6" s="296"/>
      <c r="H6" s="296"/>
      <c r="I6" s="296"/>
      <c r="J6" s="296"/>
      <c r="K6" s="296"/>
      <c r="L6" s="296"/>
      <c r="M6" s="296"/>
      <c r="N6" s="296"/>
      <c r="O6" s="296"/>
      <c r="P6" s="296"/>
      <c r="Q6" s="296"/>
      <c r="R6" s="296"/>
      <c r="S6" s="297"/>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row>
    <row r="7" spans="1:49" ht="15" customHeight="1" x14ac:dyDescent="0.2">
      <c r="A7" s="301" t="s">
        <v>5</v>
      </c>
      <c r="B7" s="302"/>
      <c r="C7" s="295"/>
      <c r="D7" s="296"/>
      <c r="E7" s="296"/>
      <c r="F7" s="296"/>
      <c r="G7" s="296"/>
      <c r="H7" s="296"/>
      <c r="I7" s="296"/>
      <c r="J7" s="296"/>
      <c r="K7" s="296"/>
      <c r="L7" s="296"/>
      <c r="M7" s="296"/>
      <c r="N7" s="296"/>
      <c r="O7" s="296"/>
      <c r="P7" s="296"/>
      <c r="Q7" s="296"/>
      <c r="R7" s="296"/>
      <c r="S7" s="297"/>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row>
    <row r="8" spans="1:49" ht="27.75" customHeight="1" thickBot="1" x14ac:dyDescent="0.25">
      <c r="A8" s="303" t="s">
        <v>6</v>
      </c>
      <c r="B8" s="304"/>
      <c r="C8" s="298"/>
      <c r="D8" s="299"/>
      <c r="E8" s="299"/>
      <c r="F8" s="299"/>
      <c r="G8" s="299"/>
      <c r="H8" s="299"/>
      <c r="I8" s="299"/>
      <c r="J8" s="299"/>
      <c r="K8" s="299"/>
      <c r="L8" s="299"/>
      <c r="M8" s="299"/>
      <c r="N8" s="299"/>
      <c r="O8" s="299"/>
      <c r="P8" s="299"/>
      <c r="Q8" s="299"/>
      <c r="R8" s="299"/>
      <c r="S8" s="300"/>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row>
    <row r="9" spans="1:49" ht="15" customHeight="1" thickBot="1" x14ac:dyDescent="0.25">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row>
    <row r="10" spans="1:49" ht="15" customHeight="1" thickBot="1" x14ac:dyDescent="0.25">
      <c r="A10" s="284" t="s">
        <v>7</v>
      </c>
      <c r="B10" s="285"/>
      <c r="C10" s="285"/>
      <c r="D10" s="285"/>
      <c r="E10" s="285"/>
      <c r="F10" s="285"/>
      <c r="G10" s="285"/>
      <c r="H10" s="285"/>
      <c r="I10" s="285"/>
      <c r="J10" s="285"/>
      <c r="K10" s="285"/>
      <c r="L10" s="285"/>
      <c r="M10" s="285"/>
      <c r="N10" s="285"/>
      <c r="O10" s="285"/>
      <c r="P10" s="285"/>
      <c r="Q10" s="285"/>
      <c r="R10" s="285"/>
      <c r="S10" s="286"/>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row>
    <row r="11" spans="1:49" ht="15" customHeight="1" x14ac:dyDescent="0.2">
      <c r="A11" s="305" t="s">
        <v>8</v>
      </c>
      <c r="B11" s="306"/>
      <c r="C11" s="307"/>
      <c r="D11" s="308"/>
      <c r="E11" s="309"/>
      <c r="F11" s="310"/>
      <c r="G11" s="321" t="s">
        <v>9</v>
      </c>
      <c r="H11" s="322"/>
      <c r="I11" s="322"/>
      <c r="J11" s="322"/>
      <c r="K11" s="322"/>
      <c r="L11" s="322"/>
      <c r="M11" s="322"/>
      <c r="N11" s="322"/>
      <c r="O11" s="322"/>
      <c r="P11" s="322"/>
      <c r="Q11" s="322"/>
      <c r="R11" s="322"/>
      <c r="S11" s="323"/>
      <c r="U11" s="169"/>
      <c r="V11" s="169"/>
      <c r="W11" s="169"/>
      <c r="X11" s="170"/>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row>
    <row r="12" spans="1:49" ht="15" customHeight="1" x14ac:dyDescent="0.2">
      <c r="A12" s="311" t="s">
        <v>10</v>
      </c>
      <c r="B12" s="312"/>
      <c r="C12" s="313"/>
      <c r="D12" s="314"/>
      <c r="E12" s="315"/>
      <c r="F12" s="315"/>
      <c r="G12" s="324"/>
      <c r="H12" s="325"/>
      <c r="I12" s="325"/>
      <c r="J12" s="325"/>
      <c r="K12" s="325"/>
      <c r="L12" s="325"/>
      <c r="M12" s="325"/>
      <c r="N12" s="325"/>
      <c r="O12" s="325"/>
      <c r="P12" s="325"/>
      <c r="Q12" s="325"/>
      <c r="R12" s="325"/>
      <c r="S12" s="326"/>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row>
    <row r="13" spans="1:49" ht="15" customHeight="1" thickBot="1" x14ac:dyDescent="0.25">
      <c r="A13" s="316" t="s">
        <v>11</v>
      </c>
      <c r="B13" s="317"/>
      <c r="C13" s="318"/>
      <c r="D13" s="319"/>
      <c r="E13" s="320"/>
      <c r="F13" s="320"/>
      <c r="G13" s="327"/>
      <c r="H13" s="328"/>
      <c r="I13" s="328"/>
      <c r="J13" s="328"/>
      <c r="K13" s="328"/>
      <c r="L13" s="328"/>
      <c r="M13" s="328"/>
      <c r="N13" s="328"/>
      <c r="O13" s="328"/>
      <c r="P13" s="328"/>
      <c r="Q13" s="328"/>
      <c r="R13" s="328"/>
      <c r="S13" s="32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row>
    <row r="14" spans="1:49" ht="15" customHeight="1" thickBot="1" x14ac:dyDescent="0.25">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row>
    <row r="15" spans="1:49" ht="26.25" customHeight="1" thickBot="1" x14ac:dyDescent="0.25">
      <c r="A15" s="287" t="s">
        <v>12</v>
      </c>
      <c r="B15" s="288"/>
      <c r="C15" s="288"/>
      <c r="D15" s="288"/>
      <c r="E15" s="288"/>
      <c r="F15" s="288"/>
      <c r="G15" s="288"/>
      <c r="H15" s="288"/>
      <c r="I15" s="288"/>
      <c r="J15" s="288"/>
      <c r="K15" s="288"/>
      <c r="L15" s="288"/>
      <c r="M15" s="288"/>
      <c r="N15" s="288"/>
      <c r="O15" s="288"/>
      <c r="P15" s="288"/>
      <c r="Q15" s="288"/>
      <c r="R15" s="288"/>
      <c r="S15" s="289"/>
      <c r="U15" s="171"/>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row>
    <row r="16" spans="1:49" ht="15" hidden="1" customHeight="1" thickBot="1" x14ac:dyDescent="0.25">
      <c r="A16" s="41"/>
      <c r="B16" s="42"/>
      <c r="C16" s="42"/>
      <c r="D16" s="42"/>
      <c r="E16" s="42"/>
      <c r="F16" s="166" t="s">
        <v>13</v>
      </c>
      <c r="G16" s="166" t="s">
        <v>14</v>
      </c>
      <c r="H16" s="166" t="s">
        <v>15</v>
      </c>
      <c r="I16" s="166" t="s">
        <v>16</v>
      </c>
      <c r="J16" s="166" t="s">
        <v>17</v>
      </c>
      <c r="K16" s="166" t="s">
        <v>18</v>
      </c>
      <c r="L16" s="43"/>
      <c r="M16" s="43"/>
      <c r="N16" s="43"/>
      <c r="O16" s="43"/>
      <c r="P16" s="43"/>
      <c r="Q16" s="43"/>
      <c r="R16" s="43"/>
      <c r="S16" s="44"/>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row>
    <row r="17" spans="1:49" ht="15" hidden="1" customHeight="1" thickBot="1" x14ac:dyDescent="0.25">
      <c r="A17" s="330" t="s">
        <v>19</v>
      </c>
      <c r="B17" s="331"/>
      <c r="C17" s="331"/>
      <c r="D17" s="331"/>
      <c r="E17" s="332"/>
      <c r="F17" s="175">
        <v>1596</v>
      </c>
      <c r="G17" s="175">
        <v>1596</v>
      </c>
      <c r="H17" s="175">
        <v>1596</v>
      </c>
      <c r="I17" s="167">
        <v>1596</v>
      </c>
      <c r="J17" s="167">
        <v>1596</v>
      </c>
      <c r="K17" s="167">
        <v>1596</v>
      </c>
      <c r="L17" s="45"/>
      <c r="M17" s="45"/>
      <c r="N17" s="45"/>
      <c r="O17" s="45"/>
      <c r="P17" s="45"/>
      <c r="Q17" s="45"/>
      <c r="R17" s="45"/>
      <c r="S17" s="46"/>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row>
    <row r="18" spans="1:49" ht="21" hidden="1" customHeight="1" thickBot="1" x14ac:dyDescent="0.25">
      <c r="A18" s="47"/>
      <c r="B18" s="48"/>
      <c r="C18" s="48"/>
      <c r="D18" s="48"/>
      <c r="E18" s="49"/>
      <c r="F18" s="50">
        <f t="shared" ref="F18:K18" si="0">IF(F17&gt;1720,1720,F17)</f>
        <v>1596</v>
      </c>
      <c r="G18" s="50">
        <f t="shared" si="0"/>
        <v>1596</v>
      </c>
      <c r="H18" s="50">
        <f t="shared" si="0"/>
        <v>1596</v>
      </c>
      <c r="I18" s="50">
        <f t="shared" si="0"/>
        <v>1596</v>
      </c>
      <c r="J18" s="50">
        <f t="shared" si="0"/>
        <v>1596</v>
      </c>
      <c r="K18" s="50">
        <f t="shared" si="0"/>
        <v>1596</v>
      </c>
      <c r="L18" s="51"/>
      <c r="M18" s="51"/>
      <c r="N18" s="51"/>
      <c r="O18" s="51"/>
      <c r="P18" s="51"/>
      <c r="Q18" s="51"/>
      <c r="R18" s="51"/>
      <c r="S18" s="52"/>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row>
    <row r="19" spans="1:49" ht="15" customHeight="1" thickBot="1" x14ac:dyDescent="0.25">
      <c r="A19" s="333" t="s">
        <v>20</v>
      </c>
      <c r="B19" s="334"/>
      <c r="C19" s="334"/>
      <c r="D19" s="334"/>
      <c r="E19" s="334"/>
      <c r="F19" s="97"/>
      <c r="G19" s="97"/>
      <c r="H19" s="97"/>
      <c r="I19" s="97"/>
      <c r="J19" s="97"/>
      <c r="K19" s="97"/>
      <c r="L19" s="97"/>
      <c r="M19" s="97"/>
      <c r="N19" s="97"/>
      <c r="O19" s="97"/>
      <c r="P19" s="97"/>
      <c r="Q19" s="97"/>
      <c r="R19" s="97"/>
      <c r="S19" s="98"/>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row>
    <row r="20" spans="1:49" ht="15" customHeight="1" thickBot="1" x14ac:dyDescent="0.25">
      <c r="A20" s="278" t="s">
        <v>21</v>
      </c>
      <c r="B20" s="279"/>
      <c r="C20" s="279"/>
      <c r="D20" s="279"/>
      <c r="E20" s="279"/>
      <c r="F20" s="213" t="str">
        <f>IF(COUNTIFS($E$16:$E$82,"=b")&gt;0,"Annual salary","Monthly salary (2)")</f>
        <v>Monthly salary (2)</v>
      </c>
      <c r="G20" s="214"/>
      <c r="H20" s="214"/>
      <c r="I20" s="214"/>
      <c r="J20" s="214"/>
      <c r="K20" s="215"/>
      <c r="L20" s="213" t="s">
        <v>22</v>
      </c>
      <c r="M20" s="214"/>
      <c r="N20" s="214"/>
      <c r="O20" s="214"/>
      <c r="P20" s="214"/>
      <c r="Q20" s="214"/>
      <c r="R20" s="215"/>
      <c r="S20" s="53"/>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row>
    <row r="21" spans="1:49" ht="101.25" customHeight="1" thickBot="1" x14ac:dyDescent="0.25">
      <c r="A21" s="216" t="s">
        <v>23</v>
      </c>
      <c r="B21" s="217"/>
      <c r="C21" s="217"/>
      <c r="D21" s="218"/>
      <c r="E21" s="54" t="s">
        <v>24</v>
      </c>
      <c r="F21" s="55" t="str">
        <f>IF(COUNTIFS($E$16:$E$82,"=b")&gt;0,"Annual salary year 1","Monthly salary year 1")</f>
        <v>Monthly salary year 1</v>
      </c>
      <c r="G21" s="55" t="str">
        <f>IF(COUNTIFS($E$16:$E$82,"=b")&gt;0,"Annual salary year 2","Monthly salary year 2")</f>
        <v>Monthly salary year 2</v>
      </c>
      <c r="H21" s="55" t="str">
        <f>IF(COUNTIFS($E$16:$E$82,"=b")&gt;0,"Annual salary year 3","Monthly salary year 3")</f>
        <v>Monthly salary year 3</v>
      </c>
      <c r="I21" s="55" t="str">
        <f>IF(COUNTIFS($E$16:$E$82,"=b")&gt;0,"Annual salary year 4","Monthly salary year 4")</f>
        <v>Monthly salary year 4</v>
      </c>
      <c r="J21" s="55" t="str">
        <f>IF(COUNTIFS($E$16:$E$82,"=b")&gt;0,"Annual salary year 5","Monthly salary year 5")</f>
        <v>Monthly salary year 5</v>
      </c>
      <c r="K21" s="56" t="str">
        <f>IF(COUNTIFS($E$16:$E$82,"=b")&gt;0,"Annual salary year 6","Monthly salary year 6")</f>
        <v>Monthly salary year 6</v>
      </c>
      <c r="L21" s="57" t="s">
        <v>25</v>
      </c>
      <c r="M21" s="58" t="s">
        <v>26</v>
      </c>
      <c r="N21" s="58" t="s">
        <v>27</v>
      </c>
      <c r="O21" s="123" t="s">
        <v>28</v>
      </c>
      <c r="P21" s="123" t="s">
        <v>29</v>
      </c>
      <c r="Q21" s="123" t="s">
        <v>30</v>
      </c>
      <c r="R21" s="59" t="s">
        <v>31</v>
      </c>
      <c r="S21" s="60" t="s">
        <v>32</v>
      </c>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row>
    <row r="22" spans="1:49" ht="13.5" customHeight="1" x14ac:dyDescent="0.2">
      <c r="A22" s="219"/>
      <c r="B22" s="220"/>
      <c r="C22" s="221"/>
      <c r="D22" s="221"/>
      <c r="E22" s="61"/>
      <c r="F22" s="112"/>
      <c r="G22" s="113"/>
      <c r="H22" s="113"/>
      <c r="I22" s="124"/>
      <c r="J22" s="125"/>
      <c r="K22" s="126"/>
      <c r="L22" s="62"/>
      <c r="M22" s="63"/>
      <c r="N22" s="63"/>
      <c r="O22" s="63"/>
      <c r="P22" s="138"/>
      <c r="Q22" s="139"/>
      <c r="R22" s="64">
        <f>SUM(L22:Q22)</f>
        <v>0</v>
      </c>
      <c r="S22" s="65">
        <f t="shared" ref="S22:S53" si="1">IF(E22="o",0,IF(COUNTIFS($E$22:$E$88,"=b")&gt;0,IF(E22="b",(F22/12*L22)+(G22/12*M22)+(H22/12*N22)+(I22/12*O22)+(J22/12*P22)+(K22/12*Q22),0),(F22*1.2%*$F$17/12*L22)+(G22*1.2%*$G$17/12*M22)+(H22*1.2%*$H$17/12*N22)+(I22*1.2%*$I$17/12*O22)+(J22*1.2%*$J$17/12*P22)+(K22*1.2%*$K$17/12*Q22)))</f>
        <v>0</v>
      </c>
      <c r="T22" s="2">
        <f>IF(E22="o",0,SUM(L22:Q22))</f>
        <v>0</v>
      </c>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row>
    <row r="23" spans="1:49" ht="13.5" customHeight="1" x14ac:dyDescent="0.2">
      <c r="A23" s="222"/>
      <c r="B23" s="209"/>
      <c r="C23" s="223"/>
      <c r="D23" s="223"/>
      <c r="E23" s="61"/>
      <c r="F23" s="114"/>
      <c r="G23" s="115"/>
      <c r="H23" s="115"/>
      <c r="I23" s="127"/>
      <c r="J23" s="128"/>
      <c r="K23" s="129"/>
      <c r="L23" s="66"/>
      <c r="M23" s="67"/>
      <c r="N23" s="67"/>
      <c r="O23" s="67"/>
      <c r="P23" s="140"/>
      <c r="Q23" s="141"/>
      <c r="R23" s="64">
        <f t="shared" ref="R23:R86" si="2">SUM(L23:Q23)</f>
        <v>0</v>
      </c>
      <c r="S23" s="65">
        <f t="shared" si="1"/>
        <v>0</v>
      </c>
      <c r="T23" s="2">
        <f t="shared" ref="T23:T46" si="3">IF(E23="o",0,SUM(L23:Q23))</f>
        <v>0</v>
      </c>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row>
    <row r="24" spans="1:49" ht="13.5" customHeight="1" x14ac:dyDescent="0.2">
      <c r="A24" s="222"/>
      <c r="B24" s="209"/>
      <c r="C24" s="223"/>
      <c r="D24" s="223"/>
      <c r="E24" s="61"/>
      <c r="F24" s="116"/>
      <c r="G24" s="117"/>
      <c r="H24" s="117"/>
      <c r="I24" s="130"/>
      <c r="J24" s="131"/>
      <c r="K24" s="132"/>
      <c r="L24" s="68"/>
      <c r="M24" s="69"/>
      <c r="N24" s="69"/>
      <c r="O24" s="67"/>
      <c r="P24" s="140"/>
      <c r="Q24" s="141"/>
      <c r="R24" s="64">
        <f t="shared" si="2"/>
        <v>0</v>
      </c>
      <c r="S24" s="65">
        <f t="shared" si="1"/>
        <v>0</v>
      </c>
      <c r="T24" s="2">
        <f t="shared" si="3"/>
        <v>0</v>
      </c>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row>
    <row r="25" spans="1:49" ht="13.5" customHeight="1" x14ac:dyDescent="0.2">
      <c r="A25" s="222"/>
      <c r="B25" s="209"/>
      <c r="C25" s="223"/>
      <c r="D25" s="223"/>
      <c r="E25" s="61"/>
      <c r="F25" s="118"/>
      <c r="G25" s="119"/>
      <c r="H25" s="119"/>
      <c r="I25" s="133"/>
      <c r="J25" s="134"/>
      <c r="K25" s="135"/>
      <c r="L25" s="72"/>
      <c r="M25" s="73"/>
      <c r="N25" s="73"/>
      <c r="O25" s="75"/>
      <c r="P25" s="142"/>
      <c r="Q25" s="143"/>
      <c r="R25" s="64">
        <f t="shared" si="2"/>
        <v>0</v>
      </c>
      <c r="S25" s="65">
        <f t="shared" si="1"/>
        <v>0</v>
      </c>
      <c r="T25" s="2">
        <f t="shared" si="3"/>
        <v>0</v>
      </c>
      <c r="U25" s="172"/>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row>
    <row r="26" spans="1:49" ht="13.5" customHeight="1" x14ac:dyDescent="0.2">
      <c r="A26" s="222"/>
      <c r="B26" s="209"/>
      <c r="C26" s="223"/>
      <c r="D26" s="223"/>
      <c r="E26" s="61"/>
      <c r="F26" s="118"/>
      <c r="G26" s="119"/>
      <c r="H26" s="119"/>
      <c r="I26" s="133"/>
      <c r="J26" s="134"/>
      <c r="K26" s="135"/>
      <c r="L26" s="72"/>
      <c r="M26" s="73"/>
      <c r="N26" s="73"/>
      <c r="O26" s="75"/>
      <c r="P26" s="142"/>
      <c r="Q26" s="143"/>
      <c r="R26" s="64">
        <f t="shared" si="2"/>
        <v>0</v>
      </c>
      <c r="S26" s="65">
        <f t="shared" si="1"/>
        <v>0</v>
      </c>
      <c r="T26" s="2">
        <f t="shared" si="3"/>
        <v>0</v>
      </c>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row>
    <row r="27" spans="1:49" ht="13.5" customHeight="1" x14ac:dyDescent="0.2">
      <c r="A27" s="222"/>
      <c r="B27" s="209"/>
      <c r="C27" s="223"/>
      <c r="D27" s="223"/>
      <c r="E27" s="61"/>
      <c r="F27" s="118"/>
      <c r="G27" s="119"/>
      <c r="H27" s="119"/>
      <c r="I27" s="133"/>
      <c r="J27" s="134"/>
      <c r="K27" s="135"/>
      <c r="L27" s="72"/>
      <c r="M27" s="73"/>
      <c r="N27" s="73"/>
      <c r="O27" s="75"/>
      <c r="P27" s="142"/>
      <c r="Q27" s="143"/>
      <c r="R27" s="64">
        <f t="shared" si="2"/>
        <v>0</v>
      </c>
      <c r="S27" s="65">
        <f t="shared" si="1"/>
        <v>0</v>
      </c>
      <c r="T27" s="2">
        <f t="shared" si="3"/>
        <v>0</v>
      </c>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row>
    <row r="28" spans="1:49" ht="13.5" customHeight="1" x14ac:dyDescent="0.2">
      <c r="A28" s="222"/>
      <c r="B28" s="209"/>
      <c r="C28" s="223"/>
      <c r="D28" s="223"/>
      <c r="E28" s="61"/>
      <c r="F28" s="118"/>
      <c r="G28" s="119"/>
      <c r="H28" s="119"/>
      <c r="I28" s="133"/>
      <c r="J28" s="134"/>
      <c r="K28" s="135"/>
      <c r="L28" s="72"/>
      <c r="M28" s="73"/>
      <c r="N28" s="73"/>
      <c r="O28" s="75"/>
      <c r="P28" s="142"/>
      <c r="Q28" s="143"/>
      <c r="R28" s="64">
        <f t="shared" si="2"/>
        <v>0</v>
      </c>
      <c r="S28" s="65">
        <f t="shared" si="1"/>
        <v>0</v>
      </c>
      <c r="T28" s="2">
        <f t="shared" si="3"/>
        <v>0</v>
      </c>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row>
    <row r="29" spans="1:49" ht="13.5" customHeight="1" x14ac:dyDescent="0.2">
      <c r="A29" s="222"/>
      <c r="B29" s="209"/>
      <c r="C29" s="223"/>
      <c r="D29" s="223"/>
      <c r="E29" s="61"/>
      <c r="F29" s="118"/>
      <c r="G29" s="119"/>
      <c r="H29" s="119"/>
      <c r="I29" s="133"/>
      <c r="J29" s="134"/>
      <c r="K29" s="135"/>
      <c r="L29" s="72"/>
      <c r="M29" s="73"/>
      <c r="N29" s="73"/>
      <c r="O29" s="75"/>
      <c r="P29" s="142"/>
      <c r="Q29" s="143"/>
      <c r="R29" s="64">
        <f t="shared" si="2"/>
        <v>0</v>
      </c>
      <c r="S29" s="65">
        <f t="shared" si="1"/>
        <v>0</v>
      </c>
      <c r="T29" s="2">
        <f t="shared" si="3"/>
        <v>0</v>
      </c>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row>
    <row r="30" spans="1:49" ht="13.5" customHeight="1" x14ac:dyDescent="0.2">
      <c r="A30" s="207"/>
      <c r="B30" s="208"/>
      <c r="C30" s="208"/>
      <c r="D30" s="209"/>
      <c r="E30" s="61"/>
      <c r="F30" s="118"/>
      <c r="G30" s="119"/>
      <c r="H30" s="119"/>
      <c r="I30" s="133"/>
      <c r="J30" s="134"/>
      <c r="K30" s="135"/>
      <c r="L30" s="72"/>
      <c r="M30" s="73"/>
      <c r="N30" s="73"/>
      <c r="O30" s="75"/>
      <c r="P30" s="142"/>
      <c r="Q30" s="143"/>
      <c r="R30" s="64">
        <f t="shared" si="2"/>
        <v>0</v>
      </c>
      <c r="S30" s="65">
        <f t="shared" si="1"/>
        <v>0</v>
      </c>
      <c r="T30" s="2">
        <f t="shared" si="3"/>
        <v>0</v>
      </c>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row>
    <row r="31" spans="1:49" ht="13.5" customHeight="1" x14ac:dyDescent="0.2">
      <c r="A31" s="207"/>
      <c r="B31" s="208"/>
      <c r="C31" s="208"/>
      <c r="D31" s="209"/>
      <c r="E31" s="61"/>
      <c r="F31" s="118"/>
      <c r="G31" s="119"/>
      <c r="H31" s="119"/>
      <c r="I31" s="133"/>
      <c r="J31" s="134"/>
      <c r="K31" s="135"/>
      <c r="L31" s="72"/>
      <c r="M31" s="73"/>
      <c r="N31" s="73"/>
      <c r="O31" s="75"/>
      <c r="P31" s="142"/>
      <c r="Q31" s="143"/>
      <c r="R31" s="64">
        <f t="shared" si="2"/>
        <v>0</v>
      </c>
      <c r="S31" s="65">
        <f t="shared" si="1"/>
        <v>0</v>
      </c>
      <c r="T31" s="2">
        <f t="shared" si="3"/>
        <v>0</v>
      </c>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row>
    <row r="32" spans="1:49" ht="13.5" customHeight="1" x14ac:dyDescent="0.2">
      <c r="A32" s="207"/>
      <c r="B32" s="208"/>
      <c r="C32" s="208"/>
      <c r="D32" s="209"/>
      <c r="E32" s="61"/>
      <c r="F32" s="118"/>
      <c r="G32" s="119"/>
      <c r="H32" s="119"/>
      <c r="I32" s="133"/>
      <c r="J32" s="134"/>
      <c r="K32" s="135"/>
      <c r="L32" s="72"/>
      <c r="M32" s="73"/>
      <c r="N32" s="73"/>
      <c r="O32" s="75"/>
      <c r="P32" s="142"/>
      <c r="Q32" s="143"/>
      <c r="R32" s="64">
        <f t="shared" si="2"/>
        <v>0</v>
      </c>
      <c r="S32" s="65">
        <f t="shared" si="1"/>
        <v>0</v>
      </c>
      <c r="T32" s="2">
        <f t="shared" si="3"/>
        <v>0</v>
      </c>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row>
    <row r="33" spans="1:49" ht="13.5" customHeight="1" x14ac:dyDescent="0.2">
      <c r="A33" s="207"/>
      <c r="B33" s="208"/>
      <c r="C33" s="208"/>
      <c r="D33" s="209"/>
      <c r="E33" s="61"/>
      <c r="F33" s="118"/>
      <c r="G33" s="119"/>
      <c r="H33" s="119"/>
      <c r="I33" s="133"/>
      <c r="J33" s="134"/>
      <c r="K33" s="135"/>
      <c r="L33" s="72"/>
      <c r="M33" s="73"/>
      <c r="N33" s="73"/>
      <c r="O33" s="75"/>
      <c r="P33" s="142"/>
      <c r="Q33" s="143"/>
      <c r="R33" s="64">
        <f t="shared" si="2"/>
        <v>0</v>
      </c>
      <c r="S33" s="65">
        <f t="shared" si="1"/>
        <v>0</v>
      </c>
      <c r="T33" s="2">
        <f t="shared" si="3"/>
        <v>0</v>
      </c>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row>
    <row r="34" spans="1:49" ht="13.5" customHeight="1" x14ac:dyDescent="0.2">
      <c r="A34" s="210"/>
      <c r="B34" s="211"/>
      <c r="C34" s="211"/>
      <c r="D34" s="212"/>
      <c r="E34" s="61"/>
      <c r="F34" s="118"/>
      <c r="G34" s="119"/>
      <c r="H34" s="119"/>
      <c r="I34" s="133"/>
      <c r="J34" s="134"/>
      <c r="K34" s="135"/>
      <c r="L34" s="72"/>
      <c r="M34" s="73"/>
      <c r="N34" s="73"/>
      <c r="O34" s="75"/>
      <c r="P34" s="142"/>
      <c r="Q34" s="143"/>
      <c r="R34" s="64">
        <f t="shared" si="2"/>
        <v>0</v>
      </c>
      <c r="S34" s="65">
        <f t="shared" si="1"/>
        <v>0</v>
      </c>
      <c r="T34" s="2">
        <f t="shared" si="3"/>
        <v>0</v>
      </c>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row>
    <row r="35" spans="1:49" ht="13.5" customHeight="1" x14ac:dyDescent="0.2">
      <c r="A35" s="207"/>
      <c r="B35" s="208"/>
      <c r="C35" s="208"/>
      <c r="D35" s="209"/>
      <c r="E35" s="61"/>
      <c r="F35" s="118"/>
      <c r="G35" s="119"/>
      <c r="H35" s="119"/>
      <c r="I35" s="133"/>
      <c r="J35" s="134"/>
      <c r="K35" s="135"/>
      <c r="L35" s="72"/>
      <c r="M35" s="73"/>
      <c r="N35" s="73"/>
      <c r="O35" s="75"/>
      <c r="P35" s="142"/>
      <c r="Q35" s="143"/>
      <c r="R35" s="64">
        <f t="shared" si="2"/>
        <v>0</v>
      </c>
      <c r="S35" s="65">
        <f t="shared" si="1"/>
        <v>0</v>
      </c>
      <c r="T35" s="2">
        <f t="shared" si="3"/>
        <v>0</v>
      </c>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row>
    <row r="36" spans="1:49" ht="13.5" customHeight="1" x14ac:dyDescent="0.2">
      <c r="A36" s="207"/>
      <c r="B36" s="208"/>
      <c r="C36" s="208"/>
      <c r="D36" s="209"/>
      <c r="E36" s="61"/>
      <c r="F36" s="118"/>
      <c r="G36" s="119"/>
      <c r="H36" s="119"/>
      <c r="I36" s="133"/>
      <c r="J36" s="134"/>
      <c r="K36" s="135"/>
      <c r="L36" s="72"/>
      <c r="M36" s="73"/>
      <c r="N36" s="73"/>
      <c r="O36" s="75"/>
      <c r="P36" s="142"/>
      <c r="Q36" s="143"/>
      <c r="R36" s="64">
        <f t="shared" si="2"/>
        <v>0</v>
      </c>
      <c r="S36" s="65">
        <f t="shared" si="1"/>
        <v>0</v>
      </c>
      <c r="T36" s="2">
        <f t="shared" si="3"/>
        <v>0</v>
      </c>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row>
    <row r="37" spans="1:49" ht="13.5" customHeight="1" x14ac:dyDescent="0.2">
      <c r="A37" s="222"/>
      <c r="B37" s="209"/>
      <c r="C37" s="223"/>
      <c r="D37" s="223"/>
      <c r="E37" s="61"/>
      <c r="F37" s="118"/>
      <c r="G37" s="119"/>
      <c r="H37" s="119"/>
      <c r="I37" s="133"/>
      <c r="J37" s="134"/>
      <c r="K37" s="135"/>
      <c r="L37" s="72"/>
      <c r="M37" s="73"/>
      <c r="N37" s="73"/>
      <c r="O37" s="75"/>
      <c r="P37" s="142"/>
      <c r="Q37" s="143"/>
      <c r="R37" s="64">
        <f t="shared" si="2"/>
        <v>0</v>
      </c>
      <c r="S37" s="65">
        <f t="shared" si="1"/>
        <v>0</v>
      </c>
      <c r="T37" s="2">
        <f t="shared" si="3"/>
        <v>0</v>
      </c>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row>
    <row r="38" spans="1:49" ht="13.5" customHeight="1" x14ac:dyDescent="0.2">
      <c r="A38" s="222"/>
      <c r="B38" s="209"/>
      <c r="C38" s="223"/>
      <c r="D38" s="223"/>
      <c r="E38" s="61"/>
      <c r="F38" s="118"/>
      <c r="G38" s="119"/>
      <c r="H38" s="119"/>
      <c r="I38" s="133"/>
      <c r="J38" s="134"/>
      <c r="K38" s="135"/>
      <c r="L38" s="72"/>
      <c r="M38" s="73"/>
      <c r="N38" s="73"/>
      <c r="O38" s="75"/>
      <c r="P38" s="142"/>
      <c r="Q38" s="143"/>
      <c r="R38" s="64">
        <f t="shared" si="2"/>
        <v>0</v>
      </c>
      <c r="S38" s="65">
        <f t="shared" si="1"/>
        <v>0</v>
      </c>
      <c r="T38" s="2">
        <f t="shared" si="3"/>
        <v>0</v>
      </c>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row>
    <row r="39" spans="1:49" ht="13.5" customHeight="1" x14ac:dyDescent="0.2">
      <c r="A39" s="222"/>
      <c r="B39" s="209"/>
      <c r="C39" s="223"/>
      <c r="D39" s="223"/>
      <c r="E39" s="61"/>
      <c r="F39" s="118"/>
      <c r="G39" s="119"/>
      <c r="H39" s="119"/>
      <c r="I39" s="133"/>
      <c r="J39" s="134"/>
      <c r="K39" s="135"/>
      <c r="L39" s="72"/>
      <c r="M39" s="73"/>
      <c r="N39" s="73"/>
      <c r="O39" s="75"/>
      <c r="P39" s="142"/>
      <c r="Q39" s="143"/>
      <c r="R39" s="64">
        <f t="shared" si="2"/>
        <v>0</v>
      </c>
      <c r="S39" s="65">
        <f t="shared" si="1"/>
        <v>0</v>
      </c>
      <c r="T39" s="2">
        <f t="shared" si="3"/>
        <v>0</v>
      </c>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row>
    <row r="40" spans="1:49" ht="12.6" customHeight="1" x14ac:dyDescent="0.2">
      <c r="A40" s="222"/>
      <c r="B40" s="209"/>
      <c r="C40" s="223"/>
      <c r="D40" s="223"/>
      <c r="E40" s="61"/>
      <c r="F40" s="118"/>
      <c r="G40" s="119"/>
      <c r="H40" s="119"/>
      <c r="I40" s="133"/>
      <c r="J40" s="134"/>
      <c r="K40" s="135"/>
      <c r="L40" s="72"/>
      <c r="M40" s="73"/>
      <c r="N40" s="73"/>
      <c r="O40" s="75"/>
      <c r="P40" s="142"/>
      <c r="Q40" s="143"/>
      <c r="R40" s="64">
        <f t="shared" si="2"/>
        <v>0</v>
      </c>
      <c r="S40" s="65">
        <f t="shared" si="1"/>
        <v>0</v>
      </c>
      <c r="T40" s="2">
        <f t="shared" si="3"/>
        <v>0</v>
      </c>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row>
    <row r="41" spans="1:49" ht="13.5" customHeight="1" x14ac:dyDescent="0.2">
      <c r="A41" s="222"/>
      <c r="B41" s="209"/>
      <c r="C41" s="223"/>
      <c r="D41" s="223"/>
      <c r="E41" s="61"/>
      <c r="F41" s="118"/>
      <c r="G41" s="119"/>
      <c r="H41" s="119"/>
      <c r="I41" s="133"/>
      <c r="J41" s="134"/>
      <c r="K41" s="135"/>
      <c r="L41" s="72"/>
      <c r="M41" s="73"/>
      <c r="N41" s="73"/>
      <c r="O41" s="75"/>
      <c r="P41" s="142"/>
      <c r="Q41" s="143"/>
      <c r="R41" s="64">
        <f t="shared" si="2"/>
        <v>0</v>
      </c>
      <c r="S41" s="65">
        <f t="shared" si="1"/>
        <v>0</v>
      </c>
      <c r="T41" s="2">
        <f t="shared" si="3"/>
        <v>0</v>
      </c>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row>
    <row r="42" spans="1:49" ht="13.5" customHeight="1" x14ac:dyDescent="0.2">
      <c r="A42" s="222"/>
      <c r="B42" s="209"/>
      <c r="C42" s="223"/>
      <c r="D42" s="223"/>
      <c r="E42" s="61"/>
      <c r="F42" s="118"/>
      <c r="G42" s="119"/>
      <c r="H42" s="119"/>
      <c r="I42" s="133"/>
      <c r="J42" s="134"/>
      <c r="K42" s="135"/>
      <c r="L42" s="72"/>
      <c r="M42" s="73"/>
      <c r="N42" s="73"/>
      <c r="O42" s="75"/>
      <c r="P42" s="142"/>
      <c r="Q42" s="143"/>
      <c r="R42" s="64">
        <f t="shared" si="2"/>
        <v>0</v>
      </c>
      <c r="S42" s="65">
        <f t="shared" si="1"/>
        <v>0</v>
      </c>
      <c r="T42" s="2">
        <f t="shared" si="3"/>
        <v>0</v>
      </c>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row>
    <row r="43" spans="1:49" ht="13.5" customHeight="1" x14ac:dyDescent="0.2">
      <c r="A43" s="222"/>
      <c r="B43" s="209"/>
      <c r="C43" s="223"/>
      <c r="D43" s="223"/>
      <c r="E43" s="61"/>
      <c r="F43" s="116"/>
      <c r="G43" s="117"/>
      <c r="H43" s="117"/>
      <c r="I43" s="133"/>
      <c r="J43" s="134"/>
      <c r="K43" s="135"/>
      <c r="L43" s="72"/>
      <c r="M43" s="73"/>
      <c r="N43" s="73"/>
      <c r="O43" s="75"/>
      <c r="P43" s="142"/>
      <c r="Q43" s="143"/>
      <c r="R43" s="64">
        <f t="shared" si="2"/>
        <v>0</v>
      </c>
      <c r="S43" s="65">
        <f t="shared" si="1"/>
        <v>0</v>
      </c>
      <c r="T43" s="2">
        <f t="shared" si="3"/>
        <v>0</v>
      </c>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row>
    <row r="44" spans="1:49" ht="13.5" customHeight="1" x14ac:dyDescent="0.2">
      <c r="A44" s="222"/>
      <c r="B44" s="209"/>
      <c r="C44" s="223"/>
      <c r="D44" s="223"/>
      <c r="E44" s="61"/>
      <c r="F44" s="121"/>
      <c r="G44" s="122"/>
      <c r="H44" s="122"/>
      <c r="I44" s="133"/>
      <c r="J44" s="134"/>
      <c r="K44" s="135"/>
      <c r="L44" s="72"/>
      <c r="M44" s="73"/>
      <c r="N44" s="73"/>
      <c r="O44" s="75"/>
      <c r="P44" s="142"/>
      <c r="Q44" s="143"/>
      <c r="R44" s="64">
        <f t="shared" si="2"/>
        <v>0</v>
      </c>
      <c r="S44" s="65">
        <f t="shared" si="1"/>
        <v>0</v>
      </c>
      <c r="T44" s="2">
        <f t="shared" si="3"/>
        <v>0</v>
      </c>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row>
    <row r="45" spans="1:49" ht="13.5" customHeight="1" x14ac:dyDescent="0.2">
      <c r="A45" s="207"/>
      <c r="B45" s="208"/>
      <c r="C45" s="208"/>
      <c r="D45" s="209"/>
      <c r="E45" s="61"/>
      <c r="F45" s="70"/>
      <c r="G45" s="71"/>
      <c r="H45" s="71"/>
      <c r="I45" s="133"/>
      <c r="J45" s="134"/>
      <c r="K45" s="135"/>
      <c r="L45" s="72"/>
      <c r="M45" s="73"/>
      <c r="N45" s="73"/>
      <c r="O45" s="75"/>
      <c r="P45" s="142"/>
      <c r="Q45" s="143"/>
      <c r="R45" s="64">
        <f t="shared" si="2"/>
        <v>0</v>
      </c>
      <c r="S45" s="65">
        <f t="shared" si="1"/>
        <v>0</v>
      </c>
      <c r="T45" s="2">
        <f t="shared" si="3"/>
        <v>0</v>
      </c>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row>
    <row r="46" spans="1:49" ht="13.15" customHeight="1" thickBot="1" x14ac:dyDescent="0.25">
      <c r="A46" s="207"/>
      <c r="B46" s="208"/>
      <c r="C46" s="208"/>
      <c r="D46" s="209"/>
      <c r="E46" s="61"/>
      <c r="F46" s="153"/>
      <c r="G46" s="154"/>
      <c r="H46" s="154"/>
      <c r="I46" s="155"/>
      <c r="J46" s="156"/>
      <c r="K46" s="157"/>
      <c r="L46" s="72"/>
      <c r="M46" s="73"/>
      <c r="N46" s="73"/>
      <c r="O46" s="75"/>
      <c r="P46" s="142"/>
      <c r="Q46" s="143"/>
      <c r="R46" s="64">
        <f t="shared" si="2"/>
        <v>0</v>
      </c>
      <c r="S46" s="65">
        <f t="shared" si="1"/>
        <v>0</v>
      </c>
      <c r="T46" s="2">
        <f t="shared" si="3"/>
        <v>0</v>
      </c>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row>
    <row r="47" spans="1:49" ht="15" hidden="1" customHeight="1" x14ac:dyDescent="0.2">
      <c r="A47" s="207"/>
      <c r="B47" s="208"/>
      <c r="C47" s="208"/>
      <c r="D47" s="209"/>
      <c r="E47" s="61"/>
      <c r="F47" s="149"/>
      <c r="G47" s="150"/>
      <c r="H47" s="150"/>
      <c r="I47" s="151"/>
      <c r="J47" s="152"/>
      <c r="K47" s="152"/>
      <c r="L47" s="72"/>
      <c r="M47" s="73"/>
      <c r="N47" s="73"/>
      <c r="O47" s="75"/>
      <c r="P47" s="142"/>
      <c r="Q47" s="143"/>
      <c r="R47" s="64">
        <f t="shared" si="2"/>
        <v>0</v>
      </c>
      <c r="S47" s="65">
        <f t="shared" si="1"/>
        <v>0</v>
      </c>
      <c r="T47" s="2">
        <f t="shared" ref="T47:T86" si="4">IF(E47="w",0,SUM(L47:Q47))</f>
        <v>0</v>
      </c>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row>
    <row r="48" spans="1:49" ht="15" hidden="1" customHeight="1" x14ac:dyDescent="0.2">
      <c r="A48" s="207"/>
      <c r="B48" s="208"/>
      <c r="C48" s="208"/>
      <c r="D48" s="209"/>
      <c r="E48" s="61"/>
      <c r="F48" s="70"/>
      <c r="G48" s="71"/>
      <c r="H48" s="71"/>
      <c r="I48" s="133"/>
      <c r="J48" s="134"/>
      <c r="K48" s="134"/>
      <c r="L48" s="72"/>
      <c r="M48" s="73"/>
      <c r="N48" s="73"/>
      <c r="O48" s="75"/>
      <c r="P48" s="142"/>
      <c r="Q48" s="143"/>
      <c r="R48" s="64">
        <f t="shared" si="2"/>
        <v>0</v>
      </c>
      <c r="S48" s="65">
        <f t="shared" si="1"/>
        <v>0</v>
      </c>
      <c r="T48" s="2">
        <f t="shared" si="4"/>
        <v>0</v>
      </c>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row>
    <row r="49" spans="1:49" ht="15" hidden="1" customHeight="1" x14ac:dyDescent="0.2">
      <c r="A49" s="207"/>
      <c r="B49" s="208"/>
      <c r="C49" s="208"/>
      <c r="D49" s="209"/>
      <c r="E49" s="61"/>
      <c r="F49" s="70"/>
      <c r="G49" s="71"/>
      <c r="H49" s="71"/>
      <c r="I49" s="133"/>
      <c r="J49" s="134"/>
      <c r="K49" s="134"/>
      <c r="L49" s="72"/>
      <c r="M49" s="73"/>
      <c r="N49" s="73"/>
      <c r="O49" s="75"/>
      <c r="P49" s="142"/>
      <c r="Q49" s="143"/>
      <c r="R49" s="64">
        <f t="shared" si="2"/>
        <v>0</v>
      </c>
      <c r="S49" s="65">
        <f t="shared" si="1"/>
        <v>0</v>
      </c>
      <c r="T49" s="2">
        <f t="shared" si="4"/>
        <v>0</v>
      </c>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row>
    <row r="50" spans="1:49" ht="15" hidden="1" customHeight="1" x14ac:dyDescent="0.2">
      <c r="A50" s="207"/>
      <c r="B50" s="208"/>
      <c r="C50" s="208"/>
      <c r="D50" s="209"/>
      <c r="E50" s="61"/>
      <c r="F50" s="70"/>
      <c r="G50" s="71"/>
      <c r="H50" s="71"/>
      <c r="I50" s="133"/>
      <c r="J50" s="134"/>
      <c r="K50" s="134"/>
      <c r="L50" s="72"/>
      <c r="M50" s="73"/>
      <c r="N50" s="73"/>
      <c r="O50" s="75"/>
      <c r="P50" s="142"/>
      <c r="Q50" s="143"/>
      <c r="R50" s="64">
        <f t="shared" si="2"/>
        <v>0</v>
      </c>
      <c r="S50" s="65">
        <f t="shared" si="1"/>
        <v>0</v>
      </c>
      <c r="T50" s="2">
        <f t="shared" si="4"/>
        <v>0</v>
      </c>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row>
    <row r="51" spans="1:49" ht="15" hidden="1" customHeight="1" x14ac:dyDescent="0.2">
      <c r="A51" s="207"/>
      <c r="B51" s="208"/>
      <c r="C51" s="208"/>
      <c r="D51" s="209"/>
      <c r="E51" s="61"/>
      <c r="F51" s="70"/>
      <c r="G51" s="71"/>
      <c r="H51" s="71"/>
      <c r="I51" s="133"/>
      <c r="J51" s="134"/>
      <c r="K51" s="134"/>
      <c r="L51" s="72"/>
      <c r="M51" s="73"/>
      <c r="N51" s="73"/>
      <c r="O51" s="75"/>
      <c r="P51" s="142"/>
      <c r="Q51" s="143"/>
      <c r="R51" s="64">
        <f t="shared" si="2"/>
        <v>0</v>
      </c>
      <c r="S51" s="65">
        <f t="shared" si="1"/>
        <v>0</v>
      </c>
      <c r="T51" s="2">
        <f t="shared" si="4"/>
        <v>0</v>
      </c>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row>
    <row r="52" spans="1:49" ht="15" hidden="1" customHeight="1" x14ac:dyDescent="0.2">
      <c r="A52" s="207"/>
      <c r="B52" s="208"/>
      <c r="C52" s="208"/>
      <c r="D52" s="209"/>
      <c r="E52" s="61"/>
      <c r="F52" s="70"/>
      <c r="G52" s="71"/>
      <c r="H52" s="71"/>
      <c r="I52" s="133"/>
      <c r="J52" s="134"/>
      <c r="K52" s="134"/>
      <c r="L52" s="72"/>
      <c r="M52" s="73"/>
      <c r="N52" s="73"/>
      <c r="O52" s="75"/>
      <c r="P52" s="142"/>
      <c r="Q52" s="143"/>
      <c r="R52" s="64">
        <f t="shared" si="2"/>
        <v>0</v>
      </c>
      <c r="S52" s="65">
        <f t="shared" si="1"/>
        <v>0</v>
      </c>
      <c r="T52" s="2">
        <f t="shared" si="4"/>
        <v>0</v>
      </c>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row>
    <row r="53" spans="1:49" ht="15" hidden="1" customHeight="1" x14ac:dyDescent="0.2">
      <c r="A53" s="207"/>
      <c r="B53" s="208"/>
      <c r="C53" s="208"/>
      <c r="D53" s="209"/>
      <c r="E53" s="61"/>
      <c r="F53" s="70"/>
      <c r="G53" s="71"/>
      <c r="H53" s="71"/>
      <c r="I53" s="133"/>
      <c r="J53" s="134"/>
      <c r="K53" s="134"/>
      <c r="L53" s="72"/>
      <c r="M53" s="73"/>
      <c r="N53" s="73"/>
      <c r="O53" s="75"/>
      <c r="P53" s="142"/>
      <c r="Q53" s="143"/>
      <c r="R53" s="64">
        <f t="shared" si="2"/>
        <v>0</v>
      </c>
      <c r="S53" s="65">
        <f t="shared" si="1"/>
        <v>0</v>
      </c>
      <c r="T53" s="2">
        <f t="shared" si="4"/>
        <v>0</v>
      </c>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row>
    <row r="54" spans="1:49" ht="15" hidden="1" customHeight="1" x14ac:dyDescent="0.2">
      <c r="A54" s="207"/>
      <c r="B54" s="208"/>
      <c r="C54" s="208"/>
      <c r="D54" s="209"/>
      <c r="E54" s="61"/>
      <c r="F54" s="70"/>
      <c r="G54" s="71"/>
      <c r="H54" s="71"/>
      <c r="I54" s="133"/>
      <c r="J54" s="134"/>
      <c r="K54" s="134"/>
      <c r="L54" s="72"/>
      <c r="M54" s="73"/>
      <c r="N54" s="73"/>
      <c r="O54" s="75"/>
      <c r="P54" s="142"/>
      <c r="Q54" s="143"/>
      <c r="R54" s="64">
        <f t="shared" si="2"/>
        <v>0</v>
      </c>
      <c r="S54" s="65">
        <f t="shared" ref="S54:S88" si="5">IF(E54="o",0,IF(COUNTIFS($E$22:$E$88,"=b")&gt;0,IF(E54="b",(F54/12*L54)+(G54/12*M54)+(H54/12*N54)+(I54/12*O54)+(J54/12*P54)+(K54/12*Q54),0),(F54*1.2%*$F$17/12*L54)+(G54*1.2%*$G$17/12*M54)+(H54*1.2%*$H$17/12*N54)+(I54*1.2%*$I$17/12*O54)+(J54*1.2%*$J$17/12*P54)+(K54*1.2%*$K$17/12*Q54)))</f>
        <v>0</v>
      </c>
      <c r="T54" s="2">
        <f t="shared" si="4"/>
        <v>0</v>
      </c>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row>
    <row r="55" spans="1:49" ht="15" hidden="1" customHeight="1" x14ac:dyDescent="0.2">
      <c r="A55" s="207"/>
      <c r="B55" s="208"/>
      <c r="C55" s="208"/>
      <c r="D55" s="209"/>
      <c r="E55" s="61"/>
      <c r="F55" s="70"/>
      <c r="G55" s="71"/>
      <c r="H55" s="71"/>
      <c r="I55" s="133"/>
      <c r="J55" s="134"/>
      <c r="K55" s="134"/>
      <c r="L55" s="72"/>
      <c r="M55" s="73"/>
      <c r="N55" s="73"/>
      <c r="O55" s="75"/>
      <c r="P55" s="142"/>
      <c r="Q55" s="143"/>
      <c r="R55" s="64">
        <f t="shared" si="2"/>
        <v>0</v>
      </c>
      <c r="S55" s="65">
        <f t="shared" si="5"/>
        <v>0</v>
      </c>
      <c r="T55" s="2">
        <f t="shared" si="4"/>
        <v>0</v>
      </c>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row>
    <row r="56" spans="1:49" ht="15" hidden="1" customHeight="1" x14ac:dyDescent="0.2">
      <c r="A56" s="207"/>
      <c r="B56" s="208"/>
      <c r="C56" s="208"/>
      <c r="D56" s="209"/>
      <c r="E56" s="61"/>
      <c r="F56" s="70"/>
      <c r="G56" s="71"/>
      <c r="H56" s="71"/>
      <c r="I56" s="133"/>
      <c r="J56" s="134"/>
      <c r="K56" s="134"/>
      <c r="L56" s="72"/>
      <c r="M56" s="73"/>
      <c r="N56" s="73"/>
      <c r="O56" s="75"/>
      <c r="P56" s="142"/>
      <c r="Q56" s="143"/>
      <c r="R56" s="64">
        <f t="shared" si="2"/>
        <v>0</v>
      </c>
      <c r="S56" s="65">
        <f t="shared" si="5"/>
        <v>0</v>
      </c>
      <c r="T56" s="2">
        <f t="shared" si="4"/>
        <v>0</v>
      </c>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row>
    <row r="57" spans="1:49" ht="15" hidden="1" customHeight="1" x14ac:dyDescent="0.2">
      <c r="A57" s="207"/>
      <c r="B57" s="208"/>
      <c r="C57" s="208"/>
      <c r="D57" s="209"/>
      <c r="E57" s="61"/>
      <c r="F57" s="70"/>
      <c r="G57" s="71"/>
      <c r="H57" s="71"/>
      <c r="I57" s="133"/>
      <c r="J57" s="134"/>
      <c r="K57" s="134"/>
      <c r="L57" s="72"/>
      <c r="M57" s="73"/>
      <c r="N57" s="73"/>
      <c r="O57" s="75"/>
      <c r="P57" s="142"/>
      <c r="Q57" s="143"/>
      <c r="R57" s="64">
        <f t="shared" si="2"/>
        <v>0</v>
      </c>
      <c r="S57" s="65">
        <f t="shared" si="5"/>
        <v>0</v>
      </c>
      <c r="T57" s="2">
        <f t="shared" si="4"/>
        <v>0</v>
      </c>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row>
    <row r="58" spans="1:49" ht="15" hidden="1" customHeight="1" x14ac:dyDescent="0.2">
      <c r="A58" s="207"/>
      <c r="B58" s="208"/>
      <c r="C58" s="208"/>
      <c r="D58" s="209"/>
      <c r="E58" s="61"/>
      <c r="F58" s="70"/>
      <c r="G58" s="71"/>
      <c r="H58" s="71"/>
      <c r="I58" s="133"/>
      <c r="J58" s="134"/>
      <c r="K58" s="134"/>
      <c r="L58" s="72"/>
      <c r="M58" s="73"/>
      <c r="N58" s="73"/>
      <c r="O58" s="75"/>
      <c r="P58" s="142"/>
      <c r="Q58" s="143"/>
      <c r="R58" s="64">
        <f t="shared" si="2"/>
        <v>0</v>
      </c>
      <c r="S58" s="65">
        <f t="shared" si="5"/>
        <v>0</v>
      </c>
      <c r="T58" s="2">
        <f t="shared" si="4"/>
        <v>0</v>
      </c>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row>
    <row r="59" spans="1:49" ht="15" hidden="1" customHeight="1" x14ac:dyDescent="0.2">
      <c r="A59" s="207"/>
      <c r="B59" s="208"/>
      <c r="C59" s="208"/>
      <c r="D59" s="209"/>
      <c r="E59" s="61"/>
      <c r="F59" s="70"/>
      <c r="G59" s="71"/>
      <c r="H59" s="71"/>
      <c r="I59" s="133"/>
      <c r="J59" s="134"/>
      <c r="K59" s="134"/>
      <c r="L59" s="72"/>
      <c r="M59" s="73"/>
      <c r="N59" s="73"/>
      <c r="O59" s="75"/>
      <c r="P59" s="142"/>
      <c r="Q59" s="143"/>
      <c r="R59" s="64">
        <f t="shared" si="2"/>
        <v>0</v>
      </c>
      <c r="S59" s="65">
        <f t="shared" si="5"/>
        <v>0</v>
      </c>
      <c r="T59" s="2">
        <f t="shared" si="4"/>
        <v>0</v>
      </c>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row>
    <row r="60" spans="1:49" ht="15" hidden="1" customHeight="1" x14ac:dyDescent="0.2">
      <c r="A60" s="207"/>
      <c r="B60" s="208"/>
      <c r="C60" s="208"/>
      <c r="D60" s="209"/>
      <c r="E60" s="61"/>
      <c r="F60" s="70"/>
      <c r="G60" s="71"/>
      <c r="H60" s="71"/>
      <c r="I60" s="133"/>
      <c r="J60" s="134"/>
      <c r="K60" s="134"/>
      <c r="L60" s="72"/>
      <c r="M60" s="73"/>
      <c r="N60" s="73"/>
      <c r="O60" s="75"/>
      <c r="P60" s="142"/>
      <c r="Q60" s="143"/>
      <c r="R60" s="64">
        <f t="shared" si="2"/>
        <v>0</v>
      </c>
      <c r="S60" s="65">
        <f t="shared" si="5"/>
        <v>0</v>
      </c>
      <c r="T60" s="2">
        <f t="shared" si="4"/>
        <v>0</v>
      </c>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row>
    <row r="61" spans="1:49" ht="15" hidden="1" customHeight="1" x14ac:dyDescent="0.2">
      <c r="A61" s="207"/>
      <c r="B61" s="208"/>
      <c r="C61" s="208"/>
      <c r="D61" s="209"/>
      <c r="E61" s="61"/>
      <c r="F61" s="70"/>
      <c r="G61" s="71"/>
      <c r="H61" s="71"/>
      <c r="I61" s="133"/>
      <c r="J61" s="134"/>
      <c r="K61" s="134"/>
      <c r="L61" s="72"/>
      <c r="M61" s="73"/>
      <c r="N61" s="73"/>
      <c r="O61" s="75"/>
      <c r="P61" s="142"/>
      <c r="Q61" s="143"/>
      <c r="R61" s="64">
        <f t="shared" si="2"/>
        <v>0</v>
      </c>
      <c r="S61" s="65">
        <f t="shared" si="5"/>
        <v>0</v>
      </c>
      <c r="T61" s="2">
        <f t="shared" si="4"/>
        <v>0</v>
      </c>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row>
    <row r="62" spans="1:49" ht="15" hidden="1" customHeight="1" x14ac:dyDescent="0.2">
      <c r="A62" s="207"/>
      <c r="B62" s="208"/>
      <c r="C62" s="208"/>
      <c r="D62" s="209"/>
      <c r="E62" s="61"/>
      <c r="F62" s="70"/>
      <c r="G62" s="71"/>
      <c r="H62" s="71"/>
      <c r="I62" s="133"/>
      <c r="J62" s="134"/>
      <c r="K62" s="134"/>
      <c r="L62" s="72"/>
      <c r="M62" s="73"/>
      <c r="N62" s="73"/>
      <c r="O62" s="75"/>
      <c r="P62" s="142"/>
      <c r="Q62" s="143"/>
      <c r="R62" s="64">
        <f t="shared" si="2"/>
        <v>0</v>
      </c>
      <c r="S62" s="65">
        <f t="shared" si="5"/>
        <v>0</v>
      </c>
      <c r="T62" s="2">
        <f t="shared" si="4"/>
        <v>0</v>
      </c>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row>
    <row r="63" spans="1:49" ht="15" hidden="1" customHeight="1" x14ac:dyDescent="0.2">
      <c r="A63" s="207"/>
      <c r="B63" s="208"/>
      <c r="C63" s="208"/>
      <c r="D63" s="209"/>
      <c r="E63" s="61"/>
      <c r="F63" s="70"/>
      <c r="G63" s="71"/>
      <c r="H63" s="71"/>
      <c r="I63" s="133"/>
      <c r="J63" s="134"/>
      <c r="K63" s="134"/>
      <c r="L63" s="72"/>
      <c r="M63" s="73"/>
      <c r="N63" s="73"/>
      <c r="O63" s="75"/>
      <c r="P63" s="142"/>
      <c r="Q63" s="143"/>
      <c r="R63" s="64">
        <f t="shared" si="2"/>
        <v>0</v>
      </c>
      <c r="S63" s="65">
        <f t="shared" si="5"/>
        <v>0</v>
      </c>
      <c r="T63" s="2">
        <f t="shared" si="4"/>
        <v>0</v>
      </c>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row>
    <row r="64" spans="1:49" ht="15" hidden="1" customHeight="1" x14ac:dyDescent="0.2">
      <c r="A64" s="207"/>
      <c r="B64" s="208"/>
      <c r="C64" s="208"/>
      <c r="D64" s="209"/>
      <c r="E64" s="61"/>
      <c r="F64" s="70"/>
      <c r="G64" s="71"/>
      <c r="H64" s="71"/>
      <c r="I64" s="133"/>
      <c r="J64" s="134"/>
      <c r="K64" s="134"/>
      <c r="L64" s="72"/>
      <c r="M64" s="73"/>
      <c r="N64" s="73"/>
      <c r="O64" s="75"/>
      <c r="P64" s="142"/>
      <c r="Q64" s="143"/>
      <c r="R64" s="64">
        <f t="shared" si="2"/>
        <v>0</v>
      </c>
      <c r="S64" s="65">
        <f t="shared" si="5"/>
        <v>0</v>
      </c>
      <c r="T64" s="2">
        <f t="shared" si="4"/>
        <v>0</v>
      </c>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row>
    <row r="65" spans="1:49" ht="15" hidden="1" customHeight="1" x14ac:dyDescent="0.2">
      <c r="A65" s="207"/>
      <c r="B65" s="208"/>
      <c r="C65" s="208"/>
      <c r="D65" s="209"/>
      <c r="E65" s="61"/>
      <c r="F65" s="70"/>
      <c r="G65" s="71"/>
      <c r="H65" s="71"/>
      <c r="I65" s="133"/>
      <c r="J65" s="134"/>
      <c r="K65" s="134"/>
      <c r="L65" s="72"/>
      <c r="M65" s="73"/>
      <c r="N65" s="73"/>
      <c r="O65" s="75"/>
      <c r="P65" s="142"/>
      <c r="Q65" s="143"/>
      <c r="R65" s="64">
        <f t="shared" si="2"/>
        <v>0</v>
      </c>
      <c r="S65" s="65">
        <f t="shared" si="5"/>
        <v>0</v>
      </c>
      <c r="T65" s="2">
        <f t="shared" si="4"/>
        <v>0</v>
      </c>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row>
    <row r="66" spans="1:49" ht="15" hidden="1" customHeight="1" x14ac:dyDescent="0.2">
      <c r="A66" s="207"/>
      <c r="B66" s="208"/>
      <c r="C66" s="208"/>
      <c r="D66" s="209"/>
      <c r="E66" s="61"/>
      <c r="F66" s="70"/>
      <c r="G66" s="71"/>
      <c r="H66" s="71"/>
      <c r="I66" s="133"/>
      <c r="J66" s="134"/>
      <c r="K66" s="134"/>
      <c r="L66" s="72"/>
      <c r="M66" s="73"/>
      <c r="N66" s="73"/>
      <c r="O66" s="75"/>
      <c r="P66" s="142"/>
      <c r="Q66" s="143"/>
      <c r="R66" s="64">
        <f t="shared" si="2"/>
        <v>0</v>
      </c>
      <c r="S66" s="65">
        <f t="shared" si="5"/>
        <v>0</v>
      </c>
      <c r="T66" s="2">
        <f t="shared" si="4"/>
        <v>0</v>
      </c>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row>
    <row r="67" spans="1:49" ht="15" hidden="1" customHeight="1" x14ac:dyDescent="0.2">
      <c r="A67" s="207"/>
      <c r="B67" s="208"/>
      <c r="C67" s="208"/>
      <c r="D67" s="209"/>
      <c r="E67" s="61"/>
      <c r="F67" s="70"/>
      <c r="G67" s="71"/>
      <c r="H67" s="71"/>
      <c r="I67" s="133"/>
      <c r="J67" s="134"/>
      <c r="K67" s="134"/>
      <c r="L67" s="72"/>
      <c r="M67" s="73"/>
      <c r="N67" s="73"/>
      <c r="O67" s="75"/>
      <c r="P67" s="142"/>
      <c r="Q67" s="143"/>
      <c r="R67" s="64">
        <f t="shared" si="2"/>
        <v>0</v>
      </c>
      <c r="S67" s="65">
        <f t="shared" si="5"/>
        <v>0</v>
      </c>
      <c r="T67" s="2">
        <f t="shared" si="4"/>
        <v>0</v>
      </c>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row>
    <row r="68" spans="1:49" ht="15" hidden="1" customHeight="1" x14ac:dyDescent="0.2">
      <c r="A68" s="207"/>
      <c r="B68" s="208"/>
      <c r="C68" s="208"/>
      <c r="D68" s="209"/>
      <c r="E68" s="61"/>
      <c r="F68" s="70"/>
      <c r="G68" s="71"/>
      <c r="H68" s="71"/>
      <c r="I68" s="133"/>
      <c r="J68" s="134"/>
      <c r="K68" s="134"/>
      <c r="L68" s="72"/>
      <c r="M68" s="73"/>
      <c r="N68" s="73"/>
      <c r="O68" s="75"/>
      <c r="P68" s="142"/>
      <c r="Q68" s="143"/>
      <c r="R68" s="64">
        <f t="shared" si="2"/>
        <v>0</v>
      </c>
      <c r="S68" s="65">
        <f t="shared" si="5"/>
        <v>0</v>
      </c>
      <c r="T68" s="2">
        <f t="shared" si="4"/>
        <v>0</v>
      </c>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row>
    <row r="69" spans="1:49" ht="15" hidden="1" customHeight="1" x14ac:dyDescent="0.2">
      <c r="A69" s="207"/>
      <c r="B69" s="208"/>
      <c r="C69" s="208"/>
      <c r="D69" s="209"/>
      <c r="E69" s="61"/>
      <c r="F69" s="70"/>
      <c r="G69" s="71"/>
      <c r="H69" s="71"/>
      <c r="I69" s="133"/>
      <c r="J69" s="134"/>
      <c r="K69" s="134"/>
      <c r="L69" s="72"/>
      <c r="M69" s="73"/>
      <c r="N69" s="73"/>
      <c r="O69" s="75"/>
      <c r="P69" s="142"/>
      <c r="Q69" s="143"/>
      <c r="R69" s="64">
        <f t="shared" si="2"/>
        <v>0</v>
      </c>
      <c r="S69" s="65">
        <f t="shared" si="5"/>
        <v>0</v>
      </c>
      <c r="T69" s="2">
        <f t="shared" si="4"/>
        <v>0</v>
      </c>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row>
    <row r="70" spans="1:49" ht="15" hidden="1" customHeight="1" x14ac:dyDescent="0.2">
      <c r="A70" s="207"/>
      <c r="B70" s="208"/>
      <c r="C70" s="208"/>
      <c r="D70" s="209"/>
      <c r="E70" s="61"/>
      <c r="F70" s="70"/>
      <c r="G70" s="71"/>
      <c r="H70" s="71"/>
      <c r="I70" s="133"/>
      <c r="J70" s="134"/>
      <c r="K70" s="134"/>
      <c r="L70" s="72"/>
      <c r="M70" s="73"/>
      <c r="N70" s="73"/>
      <c r="O70" s="75"/>
      <c r="P70" s="142"/>
      <c r="Q70" s="143"/>
      <c r="R70" s="64">
        <f t="shared" si="2"/>
        <v>0</v>
      </c>
      <c r="S70" s="65">
        <f t="shared" si="5"/>
        <v>0</v>
      </c>
      <c r="T70" s="2">
        <f t="shared" si="4"/>
        <v>0</v>
      </c>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row>
    <row r="71" spans="1:49" ht="15" hidden="1" customHeight="1" x14ac:dyDescent="0.2">
      <c r="A71" s="207"/>
      <c r="B71" s="208"/>
      <c r="C71" s="208"/>
      <c r="D71" s="209"/>
      <c r="E71" s="61"/>
      <c r="F71" s="70"/>
      <c r="G71" s="71"/>
      <c r="H71" s="71"/>
      <c r="I71" s="133"/>
      <c r="J71" s="134"/>
      <c r="K71" s="134"/>
      <c r="L71" s="72"/>
      <c r="M71" s="73"/>
      <c r="N71" s="73"/>
      <c r="O71" s="75"/>
      <c r="P71" s="142"/>
      <c r="Q71" s="143"/>
      <c r="R71" s="64">
        <f t="shared" si="2"/>
        <v>0</v>
      </c>
      <c r="S71" s="65">
        <f t="shared" si="5"/>
        <v>0</v>
      </c>
      <c r="T71" s="2">
        <f t="shared" si="4"/>
        <v>0</v>
      </c>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row>
    <row r="72" spans="1:49" ht="15" hidden="1" customHeight="1" x14ac:dyDescent="0.2">
      <c r="A72" s="207"/>
      <c r="B72" s="208"/>
      <c r="C72" s="208"/>
      <c r="D72" s="209"/>
      <c r="E72" s="61"/>
      <c r="F72" s="70"/>
      <c r="G72" s="71"/>
      <c r="H72" s="71"/>
      <c r="I72" s="133"/>
      <c r="J72" s="134"/>
      <c r="K72" s="134"/>
      <c r="L72" s="72"/>
      <c r="M72" s="73"/>
      <c r="N72" s="73"/>
      <c r="O72" s="75"/>
      <c r="P72" s="142"/>
      <c r="Q72" s="143"/>
      <c r="R72" s="64">
        <f t="shared" si="2"/>
        <v>0</v>
      </c>
      <c r="S72" s="65">
        <f t="shared" si="5"/>
        <v>0</v>
      </c>
      <c r="T72" s="2">
        <f t="shared" si="4"/>
        <v>0</v>
      </c>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row>
    <row r="73" spans="1:49" ht="15" hidden="1" customHeight="1" x14ac:dyDescent="0.2">
      <c r="A73" s="207"/>
      <c r="B73" s="208"/>
      <c r="C73" s="208"/>
      <c r="D73" s="209"/>
      <c r="E73" s="61"/>
      <c r="F73" s="70"/>
      <c r="G73" s="71"/>
      <c r="H73" s="71"/>
      <c r="I73" s="133"/>
      <c r="J73" s="134"/>
      <c r="K73" s="134"/>
      <c r="L73" s="72"/>
      <c r="M73" s="73"/>
      <c r="N73" s="73"/>
      <c r="O73" s="75"/>
      <c r="P73" s="142"/>
      <c r="Q73" s="143"/>
      <c r="R73" s="64">
        <f t="shared" si="2"/>
        <v>0</v>
      </c>
      <c r="S73" s="65">
        <f t="shared" si="5"/>
        <v>0</v>
      </c>
      <c r="T73" s="2">
        <f t="shared" si="4"/>
        <v>0</v>
      </c>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row>
    <row r="74" spans="1:49" ht="15" hidden="1" customHeight="1" x14ac:dyDescent="0.2">
      <c r="A74" s="207"/>
      <c r="B74" s="208"/>
      <c r="C74" s="208"/>
      <c r="D74" s="209"/>
      <c r="E74" s="61"/>
      <c r="F74" s="70"/>
      <c r="G74" s="71"/>
      <c r="H74" s="71"/>
      <c r="I74" s="133"/>
      <c r="J74" s="134"/>
      <c r="K74" s="134"/>
      <c r="L74" s="72"/>
      <c r="M74" s="73"/>
      <c r="N74" s="73"/>
      <c r="O74" s="75"/>
      <c r="P74" s="142"/>
      <c r="Q74" s="143"/>
      <c r="R74" s="64">
        <f t="shared" si="2"/>
        <v>0</v>
      </c>
      <c r="S74" s="65">
        <f t="shared" si="5"/>
        <v>0</v>
      </c>
      <c r="T74" s="2">
        <f t="shared" si="4"/>
        <v>0</v>
      </c>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row>
    <row r="75" spans="1:49" ht="15" hidden="1" customHeight="1" x14ac:dyDescent="0.2">
      <c r="A75" s="207"/>
      <c r="B75" s="208"/>
      <c r="C75" s="208"/>
      <c r="D75" s="209"/>
      <c r="E75" s="61"/>
      <c r="F75" s="70"/>
      <c r="G75" s="71"/>
      <c r="H75" s="71"/>
      <c r="I75" s="133"/>
      <c r="J75" s="134"/>
      <c r="K75" s="134"/>
      <c r="L75" s="72"/>
      <c r="M75" s="73"/>
      <c r="N75" s="73"/>
      <c r="O75" s="75"/>
      <c r="P75" s="142"/>
      <c r="Q75" s="143"/>
      <c r="R75" s="64">
        <f t="shared" si="2"/>
        <v>0</v>
      </c>
      <c r="S75" s="65">
        <f t="shared" si="5"/>
        <v>0</v>
      </c>
      <c r="T75" s="2">
        <f t="shared" si="4"/>
        <v>0</v>
      </c>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row>
    <row r="76" spans="1:49" ht="15" hidden="1" customHeight="1" x14ac:dyDescent="0.2">
      <c r="A76" s="207"/>
      <c r="B76" s="208"/>
      <c r="C76" s="208"/>
      <c r="D76" s="209"/>
      <c r="E76" s="61"/>
      <c r="F76" s="70"/>
      <c r="G76" s="71"/>
      <c r="H76" s="71"/>
      <c r="I76" s="133"/>
      <c r="J76" s="134"/>
      <c r="K76" s="134"/>
      <c r="L76" s="72"/>
      <c r="M76" s="73"/>
      <c r="N76" s="73"/>
      <c r="O76" s="75"/>
      <c r="P76" s="142"/>
      <c r="Q76" s="143"/>
      <c r="R76" s="64">
        <f t="shared" si="2"/>
        <v>0</v>
      </c>
      <c r="S76" s="65">
        <f t="shared" si="5"/>
        <v>0</v>
      </c>
      <c r="T76" s="2">
        <f t="shared" si="4"/>
        <v>0</v>
      </c>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row>
    <row r="77" spans="1:49" ht="15" hidden="1" customHeight="1" x14ac:dyDescent="0.2">
      <c r="A77" s="207"/>
      <c r="B77" s="208"/>
      <c r="C77" s="208"/>
      <c r="D77" s="209"/>
      <c r="E77" s="61"/>
      <c r="F77" s="70"/>
      <c r="G77" s="71"/>
      <c r="H77" s="71"/>
      <c r="I77" s="133"/>
      <c r="J77" s="134"/>
      <c r="K77" s="134"/>
      <c r="L77" s="72"/>
      <c r="M77" s="73"/>
      <c r="N77" s="73"/>
      <c r="O77" s="75"/>
      <c r="P77" s="142"/>
      <c r="Q77" s="143"/>
      <c r="R77" s="64">
        <f t="shared" si="2"/>
        <v>0</v>
      </c>
      <c r="S77" s="65">
        <f t="shared" si="5"/>
        <v>0</v>
      </c>
      <c r="T77" s="2">
        <f t="shared" si="4"/>
        <v>0</v>
      </c>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row>
    <row r="78" spans="1:49" ht="15" hidden="1" customHeight="1" x14ac:dyDescent="0.2">
      <c r="A78" s="207"/>
      <c r="B78" s="208"/>
      <c r="C78" s="208"/>
      <c r="D78" s="209"/>
      <c r="E78" s="61"/>
      <c r="F78" s="70"/>
      <c r="G78" s="71"/>
      <c r="H78" s="71"/>
      <c r="I78" s="133"/>
      <c r="J78" s="134"/>
      <c r="K78" s="134"/>
      <c r="L78" s="72"/>
      <c r="M78" s="73"/>
      <c r="N78" s="73"/>
      <c r="O78" s="75"/>
      <c r="P78" s="142"/>
      <c r="Q78" s="143"/>
      <c r="R78" s="64">
        <f t="shared" si="2"/>
        <v>0</v>
      </c>
      <c r="S78" s="65">
        <f t="shared" si="5"/>
        <v>0</v>
      </c>
      <c r="T78" s="2">
        <f t="shared" si="4"/>
        <v>0</v>
      </c>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row>
    <row r="79" spans="1:49" ht="15" hidden="1" customHeight="1" x14ac:dyDescent="0.2">
      <c r="A79" s="207"/>
      <c r="B79" s="208"/>
      <c r="C79" s="208"/>
      <c r="D79" s="209"/>
      <c r="E79" s="61"/>
      <c r="F79" s="70"/>
      <c r="G79" s="71"/>
      <c r="H79" s="71"/>
      <c r="I79" s="133"/>
      <c r="J79" s="134"/>
      <c r="K79" s="134"/>
      <c r="L79" s="72"/>
      <c r="M79" s="73"/>
      <c r="N79" s="73"/>
      <c r="O79" s="75"/>
      <c r="P79" s="142"/>
      <c r="Q79" s="143"/>
      <c r="R79" s="64">
        <f t="shared" si="2"/>
        <v>0</v>
      </c>
      <c r="S79" s="65">
        <f t="shared" si="5"/>
        <v>0</v>
      </c>
      <c r="T79" s="2">
        <f t="shared" si="4"/>
        <v>0</v>
      </c>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row>
    <row r="80" spans="1:49" ht="15" hidden="1" customHeight="1" x14ac:dyDescent="0.2">
      <c r="A80" s="207"/>
      <c r="B80" s="208"/>
      <c r="C80" s="208"/>
      <c r="D80" s="209"/>
      <c r="E80" s="61"/>
      <c r="F80" s="70"/>
      <c r="G80" s="71"/>
      <c r="H80" s="71"/>
      <c r="I80" s="133"/>
      <c r="J80" s="134"/>
      <c r="K80" s="134"/>
      <c r="L80" s="72"/>
      <c r="M80" s="73"/>
      <c r="N80" s="73"/>
      <c r="O80" s="75"/>
      <c r="P80" s="142"/>
      <c r="Q80" s="143"/>
      <c r="R80" s="64">
        <f t="shared" si="2"/>
        <v>0</v>
      </c>
      <c r="S80" s="65">
        <f t="shared" si="5"/>
        <v>0</v>
      </c>
      <c r="T80" s="2">
        <f t="shared" si="4"/>
        <v>0</v>
      </c>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row>
    <row r="81" spans="1:49" ht="15" hidden="1" customHeight="1" x14ac:dyDescent="0.2">
      <c r="A81" s="207"/>
      <c r="B81" s="208"/>
      <c r="C81" s="208"/>
      <c r="D81" s="209"/>
      <c r="E81" s="61"/>
      <c r="F81" s="70"/>
      <c r="G81" s="71"/>
      <c r="H81" s="71"/>
      <c r="I81" s="133"/>
      <c r="J81" s="134"/>
      <c r="K81" s="134"/>
      <c r="L81" s="72"/>
      <c r="M81" s="73"/>
      <c r="N81" s="73"/>
      <c r="O81" s="75"/>
      <c r="P81" s="142"/>
      <c r="Q81" s="143"/>
      <c r="R81" s="64">
        <f t="shared" si="2"/>
        <v>0</v>
      </c>
      <c r="S81" s="65">
        <f t="shared" si="5"/>
        <v>0</v>
      </c>
      <c r="T81" s="2">
        <f t="shared" si="4"/>
        <v>0</v>
      </c>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row>
    <row r="82" spans="1:49" ht="15" hidden="1" customHeight="1" x14ac:dyDescent="0.2">
      <c r="A82" s="207"/>
      <c r="B82" s="208"/>
      <c r="C82" s="208"/>
      <c r="D82" s="209"/>
      <c r="E82" s="61"/>
      <c r="F82" s="70"/>
      <c r="G82" s="71"/>
      <c r="H82" s="71"/>
      <c r="I82" s="133"/>
      <c r="J82" s="134"/>
      <c r="K82" s="134"/>
      <c r="L82" s="72"/>
      <c r="M82" s="73"/>
      <c r="N82" s="73"/>
      <c r="O82" s="75"/>
      <c r="P82" s="142"/>
      <c r="Q82" s="143"/>
      <c r="R82" s="64">
        <f t="shared" si="2"/>
        <v>0</v>
      </c>
      <c r="S82" s="65">
        <f t="shared" si="5"/>
        <v>0</v>
      </c>
      <c r="T82" s="2">
        <f t="shared" si="4"/>
        <v>0</v>
      </c>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row>
    <row r="83" spans="1:49" ht="15" hidden="1" customHeight="1" x14ac:dyDescent="0.2">
      <c r="A83" s="207"/>
      <c r="B83" s="208"/>
      <c r="C83" s="208"/>
      <c r="D83" s="209"/>
      <c r="E83" s="61"/>
      <c r="F83" s="70"/>
      <c r="G83" s="71"/>
      <c r="H83" s="71"/>
      <c r="I83" s="133"/>
      <c r="J83" s="134"/>
      <c r="K83" s="134"/>
      <c r="L83" s="72"/>
      <c r="M83" s="73"/>
      <c r="N83" s="73"/>
      <c r="O83" s="75"/>
      <c r="P83" s="142"/>
      <c r="Q83" s="143"/>
      <c r="R83" s="64">
        <f t="shared" si="2"/>
        <v>0</v>
      </c>
      <c r="S83" s="65">
        <f t="shared" si="5"/>
        <v>0</v>
      </c>
      <c r="T83" s="2">
        <f t="shared" si="4"/>
        <v>0</v>
      </c>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row>
    <row r="84" spans="1:49" ht="15" hidden="1" customHeight="1" x14ac:dyDescent="0.2">
      <c r="A84" s="207"/>
      <c r="B84" s="208"/>
      <c r="C84" s="208"/>
      <c r="D84" s="209"/>
      <c r="E84" s="61"/>
      <c r="F84" s="70"/>
      <c r="G84" s="71"/>
      <c r="H84" s="71"/>
      <c r="I84" s="133"/>
      <c r="J84" s="134"/>
      <c r="K84" s="134"/>
      <c r="L84" s="72"/>
      <c r="M84" s="73"/>
      <c r="N84" s="73"/>
      <c r="O84" s="75"/>
      <c r="P84" s="142"/>
      <c r="Q84" s="143"/>
      <c r="R84" s="64">
        <f t="shared" si="2"/>
        <v>0</v>
      </c>
      <c r="S84" s="65">
        <f t="shared" si="5"/>
        <v>0</v>
      </c>
      <c r="T84" s="2">
        <f t="shared" si="4"/>
        <v>0</v>
      </c>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row>
    <row r="85" spans="1:49" ht="15" hidden="1" customHeight="1" x14ac:dyDescent="0.2">
      <c r="A85" s="207"/>
      <c r="B85" s="208"/>
      <c r="C85" s="208"/>
      <c r="D85" s="209"/>
      <c r="E85" s="61"/>
      <c r="F85" s="70"/>
      <c r="G85" s="71"/>
      <c r="H85" s="71"/>
      <c r="I85" s="133"/>
      <c r="J85" s="134"/>
      <c r="K85" s="134"/>
      <c r="L85" s="72"/>
      <c r="M85" s="73"/>
      <c r="N85" s="73"/>
      <c r="O85" s="75"/>
      <c r="P85" s="142"/>
      <c r="Q85" s="143"/>
      <c r="R85" s="64">
        <f t="shared" si="2"/>
        <v>0</v>
      </c>
      <c r="S85" s="65">
        <f t="shared" si="5"/>
        <v>0</v>
      </c>
      <c r="T85" s="2">
        <f t="shared" si="4"/>
        <v>0</v>
      </c>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row>
    <row r="86" spans="1:49" ht="15" hidden="1" customHeight="1" x14ac:dyDescent="0.2">
      <c r="A86" s="207"/>
      <c r="B86" s="208"/>
      <c r="C86" s="208"/>
      <c r="D86" s="209"/>
      <c r="E86" s="61"/>
      <c r="F86" s="70"/>
      <c r="G86" s="71"/>
      <c r="H86" s="71"/>
      <c r="I86" s="133"/>
      <c r="J86" s="134"/>
      <c r="K86" s="134"/>
      <c r="L86" s="72"/>
      <c r="M86" s="73"/>
      <c r="N86" s="73"/>
      <c r="O86" s="75"/>
      <c r="P86" s="142"/>
      <c r="Q86" s="143"/>
      <c r="R86" s="64">
        <f t="shared" si="2"/>
        <v>0</v>
      </c>
      <c r="S86" s="65">
        <f t="shared" si="5"/>
        <v>0</v>
      </c>
      <c r="T86" s="2">
        <f t="shared" si="4"/>
        <v>0</v>
      </c>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row>
    <row r="87" spans="1:49" ht="31.9" hidden="1" customHeight="1" x14ac:dyDescent="0.2">
      <c r="A87" s="207"/>
      <c r="B87" s="208"/>
      <c r="C87" s="208"/>
      <c r="D87" s="209"/>
      <c r="E87" s="61"/>
      <c r="F87" s="70"/>
      <c r="G87" s="71"/>
      <c r="H87" s="71"/>
      <c r="I87" s="133"/>
      <c r="J87" s="134"/>
      <c r="K87" s="134"/>
      <c r="L87" s="72"/>
      <c r="M87" s="73"/>
      <c r="N87" s="73"/>
      <c r="O87" s="75"/>
      <c r="P87" s="142"/>
      <c r="Q87" s="143"/>
      <c r="R87" s="64">
        <f>SUM(L87:Q87)</f>
        <v>0</v>
      </c>
      <c r="S87" s="65">
        <f t="shared" si="5"/>
        <v>0</v>
      </c>
      <c r="T87" s="2">
        <f>IF(E87="w",0,SUM(L87:Q87))</f>
        <v>0</v>
      </c>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row>
    <row r="88" spans="1:49" ht="37.15" hidden="1" customHeight="1" thickBot="1" x14ac:dyDescent="0.25">
      <c r="A88" s="207"/>
      <c r="B88" s="208"/>
      <c r="C88" s="208"/>
      <c r="D88" s="209"/>
      <c r="E88" s="61"/>
      <c r="F88" s="99"/>
      <c r="G88" s="100"/>
      <c r="H88" s="100"/>
      <c r="I88" s="136"/>
      <c r="J88" s="137"/>
      <c r="K88" s="137"/>
      <c r="L88" s="74"/>
      <c r="M88" s="75"/>
      <c r="N88" s="75"/>
      <c r="O88" s="75"/>
      <c r="P88" s="142"/>
      <c r="Q88" s="143"/>
      <c r="R88" s="64">
        <f>SUM(L88:Q88)</f>
        <v>0</v>
      </c>
      <c r="S88" s="65">
        <f t="shared" si="5"/>
        <v>0</v>
      </c>
      <c r="T88" s="2">
        <f>IF(E88="w",0,SUM(L88:Q88))</f>
        <v>0</v>
      </c>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row>
    <row r="89" spans="1:49" ht="18.75" customHeight="1" thickBot="1" x14ac:dyDescent="0.25">
      <c r="A89" s="227" t="s">
        <v>33</v>
      </c>
      <c r="B89" s="228"/>
      <c r="C89" s="228"/>
      <c r="D89" s="228"/>
      <c r="E89" s="228"/>
      <c r="F89" s="76"/>
      <c r="G89" s="76"/>
      <c r="H89" s="76"/>
      <c r="I89" s="77"/>
      <c r="J89" s="77"/>
      <c r="K89" s="77"/>
      <c r="L89" s="78">
        <f>SUM(mmJaar1)</f>
        <v>0</v>
      </c>
      <c r="M89" s="78">
        <f>SUM(mmJaar2)</f>
        <v>0</v>
      </c>
      <c r="N89" s="78">
        <f>SUM(mmJaar3)</f>
        <v>0</v>
      </c>
      <c r="O89" s="78">
        <f>SUM(mmJaar4)</f>
        <v>0</v>
      </c>
      <c r="P89" s="78">
        <f>SUM(mmJaar5)</f>
        <v>0</v>
      </c>
      <c r="Q89" s="144">
        <f>SUM(mmJaar6)</f>
        <v>0</v>
      </c>
      <c r="R89" s="79">
        <f>SUM(R22:R88)</f>
        <v>0</v>
      </c>
      <c r="S89" s="80">
        <f>SUM(S22:S88)</f>
        <v>0</v>
      </c>
      <c r="T89" s="2">
        <f>SUM(T22:T88)</f>
        <v>0</v>
      </c>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row>
    <row r="90" spans="1:49" s="5" customFormat="1" ht="158.25" customHeight="1" x14ac:dyDescent="0.2">
      <c r="A90" s="225" t="s">
        <v>80</v>
      </c>
      <c r="B90" s="226"/>
      <c r="C90" s="226"/>
      <c r="D90" s="226"/>
      <c r="E90" s="226"/>
      <c r="F90" s="226"/>
      <c r="G90" s="226"/>
      <c r="H90" s="226"/>
      <c r="I90" s="226"/>
      <c r="J90" s="226"/>
      <c r="K90" s="226"/>
      <c r="L90" s="226"/>
      <c r="M90" s="226"/>
      <c r="N90" s="226"/>
      <c r="O90" s="226"/>
      <c r="P90" s="226"/>
      <c r="Q90" s="226"/>
      <c r="R90" s="226"/>
      <c r="S90" s="226"/>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row>
    <row r="91" spans="1:49" s="5" customFormat="1" ht="15" customHeight="1" thickBot="1" x14ac:dyDescent="0.25">
      <c r="A91" s="120"/>
      <c r="B91" s="120"/>
      <c r="C91" s="120"/>
      <c r="D91" s="120"/>
      <c r="E91" s="120"/>
      <c r="F91" s="120"/>
      <c r="G91" s="120"/>
      <c r="H91" s="120"/>
      <c r="I91" s="120"/>
      <c r="J91" s="120"/>
      <c r="K91" s="120"/>
      <c r="L91" s="120"/>
      <c r="M91" s="120"/>
      <c r="N91" s="120"/>
      <c r="O91" s="120"/>
      <c r="P91" s="120"/>
      <c r="Q91" s="120"/>
      <c r="R91" s="120"/>
      <c r="S91" s="120"/>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row>
    <row r="92" spans="1:49" s="5" customFormat="1" ht="15" customHeight="1" x14ac:dyDescent="0.2">
      <c r="A92" s="246" t="s">
        <v>34</v>
      </c>
      <c r="B92" s="247"/>
      <c r="C92" s="247"/>
      <c r="D92" s="247"/>
      <c r="E92" s="247"/>
      <c r="F92" s="247"/>
      <c r="G92" s="247"/>
      <c r="H92" s="247"/>
      <c r="I92" s="247"/>
      <c r="J92" s="247"/>
      <c r="K92" s="247"/>
      <c r="L92" s="247"/>
      <c r="M92" s="247"/>
      <c r="N92" s="247"/>
      <c r="O92" s="247"/>
      <c r="P92" s="247"/>
      <c r="Q92" s="247"/>
      <c r="R92" s="247"/>
      <c r="S92" s="248"/>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row>
    <row r="93" spans="1:49" s="5" customFormat="1" ht="15" customHeight="1" x14ac:dyDescent="0.2">
      <c r="A93" s="249"/>
      <c r="B93" s="250"/>
      <c r="C93" s="250"/>
      <c r="D93" s="250"/>
      <c r="E93" s="250"/>
      <c r="F93" s="250"/>
      <c r="G93" s="250"/>
      <c r="H93" s="250"/>
      <c r="I93" s="250"/>
      <c r="J93" s="250"/>
      <c r="K93" s="250"/>
      <c r="L93" s="250"/>
      <c r="M93" s="250"/>
      <c r="N93" s="250"/>
      <c r="O93" s="250"/>
      <c r="P93" s="250"/>
      <c r="Q93" s="250"/>
      <c r="R93" s="250"/>
      <c r="S93" s="251"/>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row>
    <row r="94" spans="1:49" s="5" customFormat="1" ht="15" customHeight="1" x14ac:dyDescent="0.2">
      <c r="A94" s="252"/>
      <c r="B94" s="253"/>
      <c r="C94" s="253"/>
      <c r="D94" s="253"/>
      <c r="E94" s="253"/>
      <c r="F94" s="253"/>
      <c r="G94" s="253"/>
      <c r="H94" s="253"/>
      <c r="I94" s="253"/>
      <c r="J94" s="253"/>
      <c r="K94" s="253"/>
      <c r="L94" s="253"/>
      <c r="M94" s="253"/>
      <c r="N94" s="253"/>
      <c r="O94" s="253"/>
      <c r="P94" s="253"/>
      <c r="Q94" s="253"/>
      <c r="R94" s="253"/>
      <c r="S94" s="254"/>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row>
    <row r="95" spans="1:49" s="5" customFormat="1" ht="15" customHeight="1" x14ac:dyDescent="0.2">
      <c r="A95" s="252"/>
      <c r="B95" s="253"/>
      <c r="C95" s="253"/>
      <c r="D95" s="253"/>
      <c r="E95" s="253"/>
      <c r="F95" s="253"/>
      <c r="G95" s="253"/>
      <c r="H95" s="253"/>
      <c r="I95" s="253"/>
      <c r="J95" s="253"/>
      <c r="K95" s="253"/>
      <c r="L95" s="253"/>
      <c r="M95" s="253"/>
      <c r="N95" s="253"/>
      <c r="O95" s="253"/>
      <c r="P95" s="253"/>
      <c r="Q95" s="253"/>
      <c r="R95" s="253"/>
      <c r="S95" s="254"/>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row>
    <row r="96" spans="1:49" s="5" customFormat="1" ht="15" customHeight="1" x14ac:dyDescent="0.2">
      <c r="A96" s="252"/>
      <c r="B96" s="253"/>
      <c r="C96" s="253"/>
      <c r="D96" s="253"/>
      <c r="E96" s="253"/>
      <c r="F96" s="253"/>
      <c r="G96" s="253"/>
      <c r="H96" s="253"/>
      <c r="I96" s="253"/>
      <c r="J96" s="253"/>
      <c r="K96" s="253"/>
      <c r="L96" s="253"/>
      <c r="M96" s="253"/>
      <c r="N96" s="253"/>
      <c r="O96" s="253"/>
      <c r="P96" s="253"/>
      <c r="Q96" s="253"/>
      <c r="R96" s="253"/>
      <c r="S96" s="254"/>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row>
    <row r="97" spans="1:49" s="5" customFormat="1" ht="15" customHeight="1" x14ac:dyDescent="0.2">
      <c r="A97" s="252"/>
      <c r="B97" s="253"/>
      <c r="C97" s="253"/>
      <c r="D97" s="253"/>
      <c r="E97" s="253"/>
      <c r="F97" s="253"/>
      <c r="G97" s="253"/>
      <c r="H97" s="253"/>
      <c r="I97" s="253"/>
      <c r="J97" s="253"/>
      <c r="K97" s="253"/>
      <c r="L97" s="253"/>
      <c r="M97" s="253"/>
      <c r="N97" s="253"/>
      <c r="O97" s="253"/>
      <c r="P97" s="253"/>
      <c r="Q97" s="253"/>
      <c r="R97" s="253"/>
      <c r="S97" s="254"/>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row>
    <row r="98" spans="1:49" s="5" customFormat="1" ht="15" customHeight="1" x14ac:dyDescent="0.2">
      <c r="A98" s="252"/>
      <c r="B98" s="253"/>
      <c r="C98" s="253"/>
      <c r="D98" s="253"/>
      <c r="E98" s="253"/>
      <c r="F98" s="253"/>
      <c r="G98" s="253"/>
      <c r="H98" s="253"/>
      <c r="I98" s="253"/>
      <c r="J98" s="253"/>
      <c r="K98" s="253"/>
      <c r="L98" s="253"/>
      <c r="M98" s="253"/>
      <c r="N98" s="253"/>
      <c r="O98" s="253"/>
      <c r="P98" s="253"/>
      <c r="Q98" s="253"/>
      <c r="R98" s="253"/>
      <c r="S98" s="254"/>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row>
    <row r="99" spans="1:49" s="5" customFormat="1" ht="15" customHeight="1" thickBot="1" x14ac:dyDescent="0.25">
      <c r="A99" s="255"/>
      <c r="B99" s="256"/>
      <c r="C99" s="256"/>
      <c r="D99" s="256"/>
      <c r="E99" s="256"/>
      <c r="F99" s="256"/>
      <c r="G99" s="256"/>
      <c r="H99" s="256"/>
      <c r="I99" s="256"/>
      <c r="J99" s="256"/>
      <c r="K99" s="256"/>
      <c r="L99" s="256"/>
      <c r="M99" s="256"/>
      <c r="N99" s="256"/>
      <c r="O99" s="256"/>
      <c r="P99" s="256"/>
      <c r="Q99" s="256"/>
      <c r="R99" s="256"/>
      <c r="S99" s="257"/>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row>
    <row r="100" spans="1:49" s="5" customFormat="1" ht="15" customHeight="1" thickBot="1" x14ac:dyDescent="0.25">
      <c r="H100" s="6"/>
      <c r="O100" s="6"/>
      <c r="P100" s="6"/>
      <c r="Q100" s="6"/>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row>
    <row r="101" spans="1:49" s="5" customFormat="1" ht="15" customHeight="1" thickBot="1" x14ac:dyDescent="0.25">
      <c r="A101" s="229" t="s">
        <v>35</v>
      </c>
      <c r="B101" s="230"/>
      <c r="C101" s="230"/>
      <c r="D101" s="230"/>
      <c r="E101" s="230"/>
      <c r="F101" s="231"/>
      <c r="G101" s="7"/>
      <c r="H101" s="7"/>
      <c r="I101" s="7"/>
      <c r="J101" s="7"/>
      <c r="K101" s="7"/>
      <c r="L101" s="7"/>
      <c r="M101" s="7"/>
      <c r="N101" s="7"/>
      <c r="O101" s="2"/>
      <c r="P101" s="2"/>
      <c r="Q101" s="2"/>
      <c r="R101" s="2"/>
      <c r="S101" s="2"/>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row>
    <row r="102" spans="1:49" s="5" customFormat="1" ht="15" customHeight="1" thickBot="1" x14ac:dyDescent="0.25">
      <c r="A102" s="38"/>
      <c r="B102" s="25"/>
      <c r="C102" s="26" t="s">
        <v>36</v>
      </c>
      <c r="D102" s="26" t="s">
        <v>37</v>
      </c>
      <c r="E102" s="26" t="s">
        <v>38</v>
      </c>
      <c r="F102" s="32"/>
      <c r="G102" s="2"/>
      <c r="H102" s="2"/>
      <c r="I102" s="2"/>
      <c r="J102" s="2"/>
      <c r="K102" s="2"/>
      <c r="L102" s="2"/>
      <c r="M102" s="2"/>
      <c r="N102" s="2"/>
      <c r="O102" s="2"/>
      <c r="P102" s="2"/>
      <c r="Q102" s="2"/>
      <c r="R102" s="2"/>
      <c r="S102" s="2"/>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row>
    <row r="103" spans="1:49" s="5" customFormat="1" ht="15" customHeight="1" thickBot="1" x14ac:dyDescent="0.25">
      <c r="A103" s="28" t="s">
        <v>39</v>
      </c>
      <c r="B103" s="29"/>
      <c r="C103" s="30">
        <f>T89</f>
        <v>0</v>
      </c>
      <c r="D103" s="37">
        <f>+C103/12</f>
        <v>0</v>
      </c>
      <c r="E103" s="165">
        <v>25000</v>
      </c>
      <c r="F103" s="109">
        <f>$E$103*$D$103</f>
        <v>0</v>
      </c>
      <c r="G103" s="2"/>
      <c r="H103" s="2"/>
      <c r="I103" s="2"/>
      <c r="J103" s="2"/>
      <c r="K103" s="2"/>
      <c r="L103" s="2"/>
      <c r="M103" s="2"/>
      <c r="N103" s="2"/>
      <c r="O103" s="2"/>
      <c r="P103" s="2"/>
      <c r="Q103" s="2"/>
      <c r="R103" s="2"/>
      <c r="S103" s="2"/>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row>
    <row r="104" spans="1:49" s="5" customFormat="1" ht="26.25" customHeight="1" x14ac:dyDescent="0.2">
      <c r="A104" s="232" t="s">
        <v>40</v>
      </c>
      <c r="B104" s="232"/>
      <c r="C104" s="232"/>
      <c r="D104" s="232"/>
      <c r="E104" s="232"/>
      <c r="F104" s="232"/>
      <c r="G104" s="8"/>
      <c r="H104" s="9"/>
      <c r="I104" s="9"/>
      <c r="J104" s="9"/>
      <c r="K104" s="9"/>
      <c r="L104" s="9"/>
      <c r="M104" s="9"/>
      <c r="N104" s="9"/>
      <c r="O104" s="2"/>
      <c r="P104" s="2"/>
      <c r="Q104" s="2"/>
      <c r="R104" s="2"/>
      <c r="S104" s="2"/>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row>
    <row r="105" spans="1:49" s="5" customFormat="1" ht="14.25" customHeight="1" thickBot="1" x14ac:dyDescent="0.25">
      <c r="A105" s="2"/>
      <c r="B105" s="2"/>
      <c r="C105" s="2"/>
      <c r="D105" s="2"/>
      <c r="E105" s="2"/>
      <c r="F105" s="2"/>
      <c r="G105" s="10"/>
      <c r="H105" s="10"/>
      <c r="I105" s="10"/>
      <c r="J105" s="10"/>
      <c r="K105" s="10"/>
      <c r="L105" s="10"/>
      <c r="M105" s="10"/>
      <c r="N105" s="10"/>
      <c r="O105" s="2"/>
      <c r="P105" s="2"/>
      <c r="Q105" s="2"/>
      <c r="R105" s="2"/>
      <c r="S105" s="2"/>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row>
    <row r="106" spans="1:49" s="5" customFormat="1" ht="15" customHeight="1" x14ac:dyDescent="0.2">
      <c r="A106" s="263" t="s">
        <v>41</v>
      </c>
      <c r="B106" s="264"/>
      <c r="C106" s="264"/>
      <c r="D106" s="264"/>
      <c r="E106" s="264"/>
      <c r="F106" s="264"/>
      <c r="G106" s="10"/>
      <c r="H106" s="10"/>
      <c r="I106" s="10"/>
      <c r="J106" s="10"/>
      <c r="K106" s="10"/>
      <c r="L106" s="10"/>
      <c r="M106" s="10"/>
      <c r="N106" s="10"/>
      <c r="O106" s="2"/>
      <c r="P106" s="2"/>
      <c r="Q106" s="2"/>
      <c r="R106" s="2"/>
      <c r="S106" s="2"/>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row>
    <row r="107" spans="1:49" s="5" customFormat="1" ht="15" customHeight="1" thickBot="1" x14ac:dyDescent="0.25">
      <c r="A107" s="31"/>
      <c r="B107" s="27"/>
      <c r="C107" s="26" t="s">
        <v>76</v>
      </c>
      <c r="D107" s="26" t="s">
        <v>77</v>
      </c>
      <c r="E107" s="26" t="s">
        <v>42</v>
      </c>
      <c r="F107" s="32" t="s">
        <v>43</v>
      </c>
      <c r="G107" s="11"/>
      <c r="H107" s="11"/>
      <c r="I107" s="11"/>
      <c r="J107" s="11"/>
      <c r="K107" s="11"/>
      <c r="L107" s="11"/>
      <c r="M107" s="11"/>
      <c r="N107" s="11"/>
      <c r="O107" s="2"/>
      <c r="P107" s="2"/>
      <c r="Q107" s="2"/>
      <c r="R107" s="2"/>
      <c r="S107" s="2"/>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row>
    <row r="108" spans="1:49" s="5" customFormat="1" ht="15" customHeight="1" thickBot="1" x14ac:dyDescent="0.25">
      <c r="A108" s="33" t="s">
        <v>44</v>
      </c>
      <c r="B108" s="34"/>
      <c r="C108" s="35">
        <f>R89</f>
        <v>0</v>
      </c>
      <c r="D108" s="36">
        <f>C108/12</f>
        <v>0</v>
      </c>
      <c r="E108" s="110">
        <f>25000*D108</f>
        <v>0</v>
      </c>
      <c r="F108" s="109">
        <v>0</v>
      </c>
      <c r="G108" s="12"/>
      <c r="H108" s="12"/>
      <c r="I108" s="12"/>
      <c r="J108" s="12"/>
      <c r="K108" s="12"/>
      <c r="L108" s="12"/>
      <c r="M108" s="12"/>
      <c r="N108" s="12"/>
      <c r="O108" s="13"/>
      <c r="P108" s="13"/>
      <c r="Q108" s="13"/>
      <c r="R108" s="13"/>
      <c r="S108" s="1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row>
    <row r="109" spans="1:49" s="5" customFormat="1" ht="66.599999999999994" customHeight="1" x14ac:dyDescent="0.2">
      <c r="A109" s="245" t="s">
        <v>45</v>
      </c>
      <c r="B109" s="245"/>
      <c r="C109" s="245"/>
      <c r="D109" s="245"/>
      <c r="E109" s="245"/>
      <c r="F109" s="245"/>
      <c r="G109" s="14"/>
      <c r="H109" s="14"/>
      <c r="I109" s="14"/>
      <c r="J109" s="14"/>
      <c r="K109" s="14"/>
      <c r="L109" s="14"/>
      <c r="M109" s="14"/>
      <c r="N109" s="14"/>
      <c r="O109" s="2"/>
      <c r="P109" s="2"/>
      <c r="Q109" s="2"/>
      <c r="R109" s="2"/>
      <c r="S109" s="2"/>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row>
    <row r="110" spans="1:49" ht="15" customHeight="1" thickBot="1" x14ac:dyDescent="0.25">
      <c r="A110" s="16"/>
      <c r="B110" s="16"/>
      <c r="C110" s="1"/>
      <c r="D110" s="1"/>
      <c r="E110" s="1"/>
      <c r="F110" s="1"/>
      <c r="G110" s="15"/>
      <c r="H110" s="2"/>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c r="AW110" s="169"/>
    </row>
    <row r="111" spans="1:49" ht="15" customHeight="1" x14ac:dyDescent="0.2">
      <c r="A111" s="233" t="s">
        <v>46</v>
      </c>
      <c r="B111" s="234"/>
      <c r="C111" s="234"/>
      <c r="D111" s="234"/>
      <c r="E111" s="234"/>
      <c r="F111" s="234"/>
      <c r="G111" s="234"/>
      <c r="H111" s="234"/>
      <c r="I111" s="234"/>
      <c r="J111" s="234"/>
      <c r="K111" s="234"/>
      <c r="L111" s="234"/>
      <c r="M111" s="234"/>
      <c r="N111" s="234"/>
      <c r="O111" s="234"/>
      <c r="P111" s="234"/>
      <c r="Q111" s="234"/>
      <c r="R111" s="234"/>
      <c r="S111" s="235"/>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c r="AW111" s="169"/>
    </row>
    <row r="112" spans="1:49" ht="15" customHeight="1" x14ac:dyDescent="0.2">
      <c r="A112" s="236"/>
      <c r="B112" s="237"/>
      <c r="C112" s="237"/>
      <c r="D112" s="237"/>
      <c r="E112" s="237"/>
      <c r="F112" s="237"/>
      <c r="G112" s="237"/>
      <c r="H112" s="237"/>
      <c r="I112" s="237"/>
      <c r="J112" s="237"/>
      <c r="K112" s="237"/>
      <c r="L112" s="237"/>
      <c r="M112" s="237"/>
      <c r="N112" s="237"/>
      <c r="O112" s="237"/>
      <c r="P112" s="237"/>
      <c r="Q112" s="237"/>
      <c r="R112" s="237"/>
      <c r="S112" s="238"/>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row>
    <row r="113" spans="1:49" s="23" customFormat="1" ht="15" customHeight="1" x14ac:dyDescent="0.2">
      <c r="A113" s="239"/>
      <c r="B113" s="240"/>
      <c r="C113" s="240"/>
      <c r="D113" s="240"/>
      <c r="E113" s="240"/>
      <c r="F113" s="240"/>
      <c r="G113" s="240"/>
      <c r="H113" s="240"/>
      <c r="I113" s="240"/>
      <c r="J113" s="240"/>
      <c r="K113" s="240"/>
      <c r="L113" s="240"/>
      <c r="M113" s="240"/>
      <c r="N113" s="240"/>
      <c r="O113" s="240"/>
      <c r="P113" s="240"/>
      <c r="Q113" s="240"/>
      <c r="R113" s="240"/>
      <c r="S113" s="241"/>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row>
    <row r="114" spans="1:49" s="23" customFormat="1" ht="15" customHeight="1" x14ac:dyDescent="0.2">
      <c r="A114" s="239"/>
      <c r="B114" s="240"/>
      <c r="C114" s="240"/>
      <c r="D114" s="240"/>
      <c r="E114" s="240"/>
      <c r="F114" s="240"/>
      <c r="G114" s="240"/>
      <c r="H114" s="240"/>
      <c r="I114" s="240"/>
      <c r="J114" s="240"/>
      <c r="K114" s="240"/>
      <c r="L114" s="240"/>
      <c r="M114" s="240"/>
      <c r="N114" s="240"/>
      <c r="O114" s="240"/>
      <c r="P114" s="240"/>
      <c r="Q114" s="240"/>
      <c r="R114" s="240"/>
      <c r="S114" s="241"/>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row>
    <row r="115" spans="1:49" s="23" customFormat="1" ht="15" customHeight="1" x14ac:dyDescent="0.2">
      <c r="A115" s="239"/>
      <c r="B115" s="240"/>
      <c r="C115" s="240"/>
      <c r="D115" s="240"/>
      <c r="E115" s="240"/>
      <c r="F115" s="240"/>
      <c r="G115" s="240"/>
      <c r="H115" s="240"/>
      <c r="I115" s="240"/>
      <c r="J115" s="240"/>
      <c r="K115" s="240"/>
      <c r="L115" s="240"/>
      <c r="M115" s="240"/>
      <c r="N115" s="240"/>
      <c r="O115" s="240"/>
      <c r="P115" s="240"/>
      <c r="Q115" s="240"/>
      <c r="R115" s="240"/>
      <c r="S115" s="241"/>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row>
    <row r="116" spans="1:49" s="23" customFormat="1" ht="15" customHeight="1" x14ac:dyDescent="0.2">
      <c r="A116" s="239"/>
      <c r="B116" s="240"/>
      <c r="C116" s="240"/>
      <c r="D116" s="240"/>
      <c r="E116" s="240"/>
      <c r="F116" s="240"/>
      <c r="G116" s="240"/>
      <c r="H116" s="240"/>
      <c r="I116" s="240"/>
      <c r="J116" s="240"/>
      <c r="K116" s="240"/>
      <c r="L116" s="240"/>
      <c r="M116" s="240"/>
      <c r="N116" s="240"/>
      <c r="O116" s="240"/>
      <c r="P116" s="240"/>
      <c r="Q116" s="240"/>
      <c r="R116" s="240"/>
      <c r="S116" s="241"/>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row>
    <row r="117" spans="1:49" s="23" customFormat="1" ht="15" customHeight="1" x14ac:dyDescent="0.2">
      <c r="A117" s="239"/>
      <c r="B117" s="240"/>
      <c r="C117" s="240"/>
      <c r="D117" s="240"/>
      <c r="E117" s="240"/>
      <c r="F117" s="240"/>
      <c r="G117" s="240"/>
      <c r="H117" s="240"/>
      <c r="I117" s="240"/>
      <c r="J117" s="240"/>
      <c r="K117" s="240"/>
      <c r="L117" s="240"/>
      <c r="M117" s="240"/>
      <c r="N117" s="240"/>
      <c r="O117" s="240"/>
      <c r="P117" s="240"/>
      <c r="Q117" s="240"/>
      <c r="R117" s="240"/>
      <c r="S117" s="241"/>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row>
    <row r="118" spans="1:49" s="23" customFormat="1" ht="15" customHeight="1" x14ac:dyDescent="0.2">
      <c r="A118" s="239"/>
      <c r="B118" s="240"/>
      <c r="C118" s="240"/>
      <c r="D118" s="240"/>
      <c r="E118" s="240"/>
      <c r="F118" s="240"/>
      <c r="G118" s="240"/>
      <c r="H118" s="240"/>
      <c r="I118" s="240"/>
      <c r="J118" s="240"/>
      <c r="K118" s="240"/>
      <c r="L118" s="240"/>
      <c r="M118" s="240"/>
      <c r="N118" s="240"/>
      <c r="O118" s="240"/>
      <c r="P118" s="240"/>
      <c r="Q118" s="240"/>
      <c r="R118" s="240"/>
      <c r="S118" s="241"/>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row>
    <row r="119" spans="1:49" s="23" customFormat="1" ht="15" customHeight="1" x14ac:dyDescent="0.2">
      <c r="A119" s="239"/>
      <c r="B119" s="240"/>
      <c r="C119" s="240"/>
      <c r="D119" s="240"/>
      <c r="E119" s="240"/>
      <c r="F119" s="240"/>
      <c r="G119" s="240"/>
      <c r="H119" s="240"/>
      <c r="I119" s="240"/>
      <c r="J119" s="240"/>
      <c r="K119" s="240"/>
      <c r="L119" s="240"/>
      <c r="M119" s="240"/>
      <c r="N119" s="240"/>
      <c r="O119" s="240"/>
      <c r="P119" s="240"/>
      <c r="Q119" s="240"/>
      <c r="R119" s="240"/>
      <c r="S119" s="241"/>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row>
    <row r="120" spans="1:49" s="23" customFormat="1" ht="15" customHeight="1" x14ac:dyDescent="0.2">
      <c r="A120" s="239"/>
      <c r="B120" s="240"/>
      <c r="C120" s="240"/>
      <c r="D120" s="240"/>
      <c r="E120" s="240"/>
      <c r="F120" s="240"/>
      <c r="G120" s="240"/>
      <c r="H120" s="240"/>
      <c r="I120" s="240"/>
      <c r="J120" s="240"/>
      <c r="K120" s="240"/>
      <c r="L120" s="240"/>
      <c r="M120" s="240"/>
      <c r="N120" s="240"/>
      <c r="O120" s="240"/>
      <c r="P120" s="240"/>
      <c r="Q120" s="240"/>
      <c r="R120" s="240"/>
      <c r="S120" s="241"/>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row>
    <row r="121" spans="1:49" s="23" customFormat="1" ht="15" customHeight="1" x14ac:dyDescent="0.2">
      <c r="A121" s="239"/>
      <c r="B121" s="240"/>
      <c r="C121" s="240"/>
      <c r="D121" s="240"/>
      <c r="E121" s="240"/>
      <c r="F121" s="240"/>
      <c r="G121" s="240"/>
      <c r="H121" s="240"/>
      <c r="I121" s="240"/>
      <c r="J121" s="240"/>
      <c r="K121" s="240"/>
      <c r="L121" s="240"/>
      <c r="M121" s="240"/>
      <c r="N121" s="240"/>
      <c r="O121" s="240"/>
      <c r="P121" s="240"/>
      <c r="Q121" s="240"/>
      <c r="R121" s="240"/>
      <c r="S121" s="241"/>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row>
    <row r="122" spans="1:49" s="23" customFormat="1" ht="15" customHeight="1" x14ac:dyDescent="0.2">
      <c r="A122" s="239"/>
      <c r="B122" s="240"/>
      <c r="C122" s="240"/>
      <c r="D122" s="240"/>
      <c r="E122" s="240"/>
      <c r="F122" s="240"/>
      <c r="G122" s="240"/>
      <c r="H122" s="240"/>
      <c r="I122" s="240"/>
      <c r="J122" s="240"/>
      <c r="K122" s="240"/>
      <c r="L122" s="240"/>
      <c r="M122" s="240"/>
      <c r="N122" s="240"/>
      <c r="O122" s="240"/>
      <c r="P122" s="240"/>
      <c r="Q122" s="240"/>
      <c r="R122" s="240"/>
      <c r="S122" s="241"/>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row>
    <row r="123" spans="1:49" s="23" customFormat="1" ht="15" customHeight="1" x14ac:dyDescent="0.2">
      <c r="A123" s="239"/>
      <c r="B123" s="240"/>
      <c r="C123" s="240"/>
      <c r="D123" s="240"/>
      <c r="E123" s="240"/>
      <c r="F123" s="240"/>
      <c r="G123" s="240"/>
      <c r="H123" s="240"/>
      <c r="I123" s="240"/>
      <c r="J123" s="240"/>
      <c r="K123" s="240"/>
      <c r="L123" s="240"/>
      <c r="M123" s="240"/>
      <c r="N123" s="240"/>
      <c r="O123" s="240"/>
      <c r="P123" s="240"/>
      <c r="Q123" s="240"/>
      <c r="R123" s="240"/>
      <c r="S123" s="241"/>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row>
    <row r="124" spans="1:49" s="23" customFormat="1" ht="15" customHeight="1" x14ac:dyDescent="0.2">
      <c r="A124" s="239"/>
      <c r="B124" s="240"/>
      <c r="C124" s="240"/>
      <c r="D124" s="240"/>
      <c r="E124" s="240"/>
      <c r="F124" s="240"/>
      <c r="G124" s="240"/>
      <c r="H124" s="240"/>
      <c r="I124" s="240"/>
      <c r="J124" s="240"/>
      <c r="K124" s="240"/>
      <c r="L124" s="240"/>
      <c r="M124" s="240"/>
      <c r="N124" s="240"/>
      <c r="O124" s="240"/>
      <c r="P124" s="240"/>
      <c r="Q124" s="240"/>
      <c r="R124" s="240"/>
      <c r="S124" s="241"/>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row>
    <row r="125" spans="1:49" ht="15" customHeight="1" x14ac:dyDescent="0.2">
      <c r="A125" s="239"/>
      <c r="B125" s="240"/>
      <c r="C125" s="240"/>
      <c r="D125" s="240"/>
      <c r="E125" s="240"/>
      <c r="F125" s="240"/>
      <c r="G125" s="240"/>
      <c r="H125" s="240"/>
      <c r="I125" s="240"/>
      <c r="J125" s="240"/>
      <c r="K125" s="240"/>
      <c r="L125" s="240"/>
      <c r="M125" s="240"/>
      <c r="N125" s="240"/>
      <c r="O125" s="240"/>
      <c r="P125" s="240"/>
      <c r="Q125" s="240"/>
      <c r="R125" s="240"/>
      <c r="S125" s="241"/>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row>
    <row r="126" spans="1:49" ht="15" customHeight="1" thickBot="1" x14ac:dyDescent="0.25">
      <c r="A126" s="242"/>
      <c r="B126" s="243"/>
      <c r="C126" s="243"/>
      <c r="D126" s="243"/>
      <c r="E126" s="243"/>
      <c r="F126" s="243"/>
      <c r="G126" s="243"/>
      <c r="H126" s="243"/>
      <c r="I126" s="243"/>
      <c r="J126" s="243"/>
      <c r="K126" s="243"/>
      <c r="L126" s="243"/>
      <c r="M126" s="243"/>
      <c r="N126" s="243"/>
      <c r="O126" s="243"/>
      <c r="P126" s="243"/>
      <c r="Q126" s="243"/>
      <c r="R126" s="243"/>
      <c r="S126" s="244"/>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row>
    <row r="127" spans="1:49" ht="15" customHeight="1" x14ac:dyDescent="0.2">
      <c r="A127" s="258" t="s">
        <v>47</v>
      </c>
      <c r="B127" s="259"/>
      <c r="C127" s="260"/>
      <c r="D127" s="260"/>
      <c r="E127" s="261"/>
      <c r="F127" s="261"/>
      <c r="G127" s="262"/>
      <c r="H127" s="17"/>
      <c r="I127" s="17"/>
      <c r="J127" s="17"/>
      <c r="K127" s="17"/>
      <c r="L127" s="278" t="s">
        <v>48</v>
      </c>
      <c r="M127" s="279"/>
      <c r="N127" s="279"/>
      <c r="O127" s="279"/>
      <c r="P127" s="279"/>
      <c r="Q127" s="279"/>
      <c r="R127" s="279"/>
      <c r="S127" s="280"/>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row>
    <row r="128" spans="1:49" ht="39" customHeight="1" x14ac:dyDescent="0.2">
      <c r="A128" s="19" t="s">
        <v>49</v>
      </c>
      <c r="B128" s="96" t="s">
        <v>50</v>
      </c>
      <c r="C128" s="274" t="s">
        <v>51</v>
      </c>
      <c r="D128" s="275"/>
      <c r="E128" s="96" t="s">
        <v>52</v>
      </c>
      <c r="F128" s="18" t="s">
        <v>53</v>
      </c>
      <c r="G128" s="20" t="s">
        <v>54</v>
      </c>
      <c r="H128" s="12"/>
      <c r="I128" s="12"/>
      <c r="J128" s="12"/>
      <c r="K128" s="12"/>
      <c r="L128" s="239"/>
      <c r="M128" s="240"/>
      <c r="N128" s="240"/>
      <c r="O128" s="240"/>
      <c r="P128" s="240"/>
      <c r="Q128" s="240"/>
      <c r="R128" s="240"/>
      <c r="S128" s="241"/>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row>
    <row r="129" spans="1:49" ht="16.5" customHeight="1" x14ac:dyDescent="0.2">
      <c r="A129" s="81"/>
      <c r="B129" s="108"/>
      <c r="C129" s="224"/>
      <c r="D129" s="224"/>
      <c r="E129" s="95"/>
      <c r="F129" s="108"/>
      <c r="G129" s="82"/>
      <c r="H129" s="12"/>
      <c r="I129" s="12"/>
      <c r="J129" s="12"/>
      <c r="K129" s="12"/>
      <c r="L129" s="239"/>
      <c r="M129" s="240"/>
      <c r="N129" s="240"/>
      <c r="O129" s="240"/>
      <c r="P129" s="240"/>
      <c r="Q129" s="240"/>
      <c r="R129" s="240"/>
      <c r="S129" s="241"/>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row>
    <row r="130" spans="1:49" ht="16.5" customHeight="1" x14ac:dyDescent="0.2">
      <c r="A130" s="81"/>
      <c r="B130" s="95"/>
      <c r="C130" s="224"/>
      <c r="D130" s="224"/>
      <c r="E130" s="95"/>
      <c r="F130" s="95"/>
      <c r="G130" s="82"/>
      <c r="H130" s="2"/>
      <c r="L130" s="239"/>
      <c r="M130" s="240"/>
      <c r="N130" s="240"/>
      <c r="O130" s="240"/>
      <c r="P130" s="240"/>
      <c r="Q130" s="240"/>
      <c r="R130" s="240"/>
      <c r="S130" s="241"/>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row>
    <row r="131" spans="1:49" ht="16.5" customHeight="1" x14ac:dyDescent="0.2">
      <c r="A131" s="81"/>
      <c r="B131" s="95"/>
      <c r="C131" s="224"/>
      <c r="D131" s="224"/>
      <c r="E131" s="95"/>
      <c r="F131" s="95"/>
      <c r="G131" s="82"/>
      <c r="H131" s="2"/>
      <c r="L131" s="239"/>
      <c r="M131" s="240"/>
      <c r="N131" s="240"/>
      <c r="O131" s="240"/>
      <c r="P131" s="240"/>
      <c r="Q131" s="240"/>
      <c r="R131" s="240"/>
      <c r="S131" s="241"/>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row>
    <row r="132" spans="1:49" ht="16.5" customHeight="1" x14ac:dyDescent="0.2">
      <c r="A132" s="81"/>
      <c r="B132" s="95"/>
      <c r="C132" s="224"/>
      <c r="D132" s="224"/>
      <c r="E132" s="95"/>
      <c r="F132" s="95"/>
      <c r="G132" s="82"/>
      <c r="H132" s="2"/>
      <c r="L132" s="239"/>
      <c r="M132" s="240"/>
      <c r="N132" s="240"/>
      <c r="O132" s="240"/>
      <c r="P132" s="240"/>
      <c r="Q132" s="240"/>
      <c r="R132" s="240"/>
      <c r="S132" s="241"/>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row>
    <row r="133" spans="1:49" ht="16.5" customHeight="1" x14ac:dyDescent="0.2">
      <c r="A133" s="81"/>
      <c r="B133" s="95"/>
      <c r="C133" s="224"/>
      <c r="D133" s="224"/>
      <c r="E133" s="95"/>
      <c r="F133" s="95"/>
      <c r="G133" s="82"/>
      <c r="H133" s="2"/>
      <c r="L133" s="239"/>
      <c r="M133" s="240"/>
      <c r="N133" s="240"/>
      <c r="O133" s="240"/>
      <c r="P133" s="240"/>
      <c r="Q133" s="240"/>
      <c r="R133" s="240"/>
      <c r="S133" s="241"/>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row>
    <row r="134" spans="1:49" ht="16.5" customHeight="1" x14ac:dyDescent="0.2">
      <c r="A134" s="81"/>
      <c r="B134" s="95"/>
      <c r="C134" s="224"/>
      <c r="D134" s="224"/>
      <c r="E134" s="95"/>
      <c r="F134" s="95"/>
      <c r="G134" s="82"/>
      <c r="H134" s="2"/>
      <c r="L134" s="239"/>
      <c r="M134" s="240"/>
      <c r="N134" s="240"/>
      <c r="O134" s="240"/>
      <c r="P134" s="240"/>
      <c r="Q134" s="240"/>
      <c r="R134" s="240"/>
      <c r="S134" s="241"/>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row>
    <row r="135" spans="1:49" ht="16.5" customHeight="1" x14ac:dyDescent="0.2">
      <c r="A135" s="81"/>
      <c r="B135" s="95"/>
      <c r="C135" s="224"/>
      <c r="D135" s="224"/>
      <c r="E135" s="95"/>
      <c r="F135" s="95"/>
      <c r="G135" s="82"/>
      <c r="H135" s="2"/>
      <c r="L135" s="239"/>
      <c r="M135" s="240"/>
      <c r="N135" s="240"/>
      <c r="O135" s="240"/>
      <c r="P135" s="240"/>
      <c r="Q135" s="240"/>
      <c r="R135" s="240"/>
      <c r="S135" s="241"/>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row>
    <row r="136" spans="1:49" ht="16.5" customHeight="1" x14ac:dyDescent="0.2">
      <c r="A136" s="81"/>
      <c r="B136" s="95"/>
      <c r="C136" s="224"/>
      <c r="D136" s="224"/>
      <c r="E136" s="95"/>
      <c r="F136" s="95"/>
      <c r="G136" s="82"/>
      <c r="H136" s="2"/>
      <c r="L136" s="239"/>
      <c r="M136" s="240"/>
      <c r="N136" s="240"/>
      <c r="O136" s="240"/>
      <c r="P136" s="240"/>
      <c r="Q136" s="240"/>
      <c r="R136" s="240"/>
      <c r="S136" s="241"/>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row>
    <row r="137" spans="1:49" ht="16.5" customHeight="1" x14ac:dyDescent="0.2">
      <c r="A137" s="81"/>
      <c r="B137" s="95"/>
      <c r="C137" s="224"/>
      <c r="D137" s="224"/>
      <c r="E137" s="95"/>
      <c r="F137" s="95"/>
      <c r="G137" s="82"/>
      <c r="H137" s="2"/>
      <c r="L137" s="239"/>
      <c r="M137" s="240"/>
      <c r="N137" s="240"/>
      <c r="O137" s="240"/>
      <c r="P137" s="240"/>
      <c r="Q137" s="240"/>
      <c r="R137" s="240"/>
      <c r="S137" s="241"/>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row>
    <row r="138" spans="1:49" ht="16.5" customHeight="1" x14ac:dyDescent="0.2">
      <c r="A138" s="81"/>
      <c r="B138" s="95"/>
      <c r="C138" s="224"/>
      <c r="D138" s="224"/>
      <c r="E138" s="95"/>
      <c r="F138" s="95"/>
      <c r="G138" s="82"/>
      <c r="H138" s="2"/>
      <c r="L138" s="239"/>
      <c r="M138" s="240"/>
      <c r="N138" s="240"/>
      <c r="O138" s="240"/>
      <c r="P138" s="240"/>
      <c r="Q138" s="240"/>
      <c r="R138" s="240"/>
      <c r="S138" s="241"/>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row>
    <row r="139" spans="1:49" ht="16.5" customHeight="1" x14ac:dyDescent="0.2">
      <c r="A139" s="81"/>
      <c r="B139" s="95"/>
      <c r="C139" s="282"/>
      <c r="D139" s="283"/>
      <c r="E139" s="95"/>
      <c r="F139" s="95"/>
      <c r="G139" s="82"/>
      <c r="H139" s="2"/>
      <c r="L139" s="239"/>
      <c r="M139" s="240"/>
      <c r="N139" s="240"/>
      <c r="O139" s="240"/>
      <c r="P139" s="240"/>
      <c r="Q139" s="240"/>
      <c r="R139" s="240"/>
      <c r="S139" s="241"/>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row>
    <row r="140" spans="1:49" ht="16.5" customHeight="1" x14ac:dyDescent="0.2">
      <c r="A140" s="81"/>
      <c r="B140" s="95"/>
      <c r="C140" s="224"/>
      <c r="D140" s="281"/>
      <c r="E140" s="95"/>
      <c r="F140" s="95"/>
      <c r="G140" s="82"/>
      <c r="H140" s="2"/>
      <c r="L140" s="239"/>
      <c r="M140" s="240"/>
      <c r="N140" s="240"/>
      <c r="O140" s="240"/>
      <c r="P140" s="240"/>
      <c r="Q140" s="240"/>
      <c r="R140" s="240"/>
      <c r="S140" s="241"/>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row>
    <row r="141" spans="1:49" ht="16.5" customHeight="1" x14ac:dyDescent="0.2">
      <c r="A141" s="81"/>
      <c r="B141" s="95"/>
      <c r="C141" s="224"/>
      <c r="D141" s="224"/>
      <c r="E141" s="95"/>
      <c r="F141" s="95"/>
      <c r="G141" s="82"/>
      <c r="H141" s="2"/>
      <c r="L141" s="239"/>
      <c r="M141" s="240"/>
      <c r="N141" s="240"/>
      <c r="O141" s="240"/>
      <c r="P141" s="240"/>
      <c r="Q141" s="240"/>
      <c r="R141" s="240"/>
      <c r="S141" s="241"/>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row>
    <row r="142" spans="1:49" ht="16.5" customHeight="1" x14ac:dyDescent="0.2">
      <c r="A142" s="81"/>
      <c r="B142" s="95"/>
      <c r="C142" s="224"/>
      <c r="D142" s="224"/>
      <c r="E142" s="95"/>
      <c r="F142" s="95"/>
      <c r="G142" s="82"/>
      <c r="H142" s="2"/>
      <c r="L142" s="239"/>
      <c r="M142" s="240"/>
      <c r="N142" s="240"/>
      <c r="O142" s="240"/>
      <c r="P142" s="240"/>
      <c r="Q142" s="240"/>
      <c r="R142" s="240"/>
      <c r="S142" s="241"/>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row>
    <row r="143" spans="1:49" ht="16.5" customHeight="1" x14ac:dyDescent="0.2">
      <c r="A143" s="103"/>
      <c r="B143" s="104"/>
      <c r="C143" s="273"/>
      <c r="D143" s="273"/>
      <c r="E143" s="104"/>
      <c r="F143" s="104"/>
      <c r="G143" s="82"/>
      <c r="H143" s="2"/>
      <c r="L143" s="239"/>
      <c r="M143" s="240"/>
      <c r="N143" s="240"/>
      <c r="O143" s="240"/>
      <c r="P143" s="240"/>
      <c r="Q143" s="240"/>
      <c r="R143" s="240"/>
      <c r="S143" s="241"/>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row>
    <row r="144" spans="1:49" ht="15" customHeight="1" thickBot="1" x14ac:dyDescent="0.25">
      <c r="A144" s="107" t="s">
        <v>55</v>
      </c>
      <c r="B144" s="105"/>
      <c r="C144" s="265"/>
      <c r="D144" s="265"/>
      <c r="E144" s="106"/>
      <c r="F144" s="106"/>
      <c r="G144" s="24">
        <f>SUM(G129:G143)</f>
        <v>0</v>
      </c>
      <c r="H144" s="2"/>
      <c r="L144" s="242"/>
      <c r="M144" s="243"/>
      <c r="N144" s="243"/>
      <c r="O144" s="243"/>
      <c r="P144" s="243"/>
      <c r="Q144" s="243"/>
      <c r="R144" s="243"/>
      <c r="S144" s="244"/>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row>
    <row r="145" spans="1:49" ht="101.25" customHeight="1" x14ac:dyDescent="0.2">
      <c r="A145" s="232" t="s">
        <v>81</v>
      </c>
      <c r="B145" s="266"/>
      <c r="C145" s="266"/>
      <c r="D145" s="266"/>
      <c r="E145" s="266"/>
      <c r="F145" s="266"/>
      <c r="G145" s="266"/>
      <c r="H145" s="266"/>
      <c r="I145" s="266"/>
      <c r="J145" s="266"/>
      <c r="K145" s="266"/>
      <c r="L145" s="266"/>
      <c r="M145" s="266"/>
      <c r="N145" s="266"/>
      <c r="O145" s="266"/>
      <c r="P145" s="266"/>
      <c r="Q145" s="266"/>
      <c r="R145" s="266"/>
      <c r="S145" s="266"/>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row>
    <row r="146" spans="1:49" ht="15" customHeight="1" thickBot="1" x14ac:dyDescent="0.25">
      <c r="G146" s="10"/>
      <c r="H146" s="10"/>
      <c r="I146" s="10"/>
      <c r="J146" s="10"/>
      <c r="K146" s="10"/>
      <c r="L146" s="10"/>
      <c r="M146" s="10"/>
      <c r="N146" s="10"/>
      <c r="O146" s="21"/>
      <c r="P146" s="22"/>
      <c r="Q146" s="10"/>
      <c r="R146" s="10"/>
      <c r="S146" s="10"/>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row>
    <row r="147" spans="1:49" ht="15" customHeight="1" x14ac:dyDescent="0.2">
      <c r="A147" s="258" t="s">
        <v>56</v>
      </c>
      <c r="B147" s="259"/>
      <c r="C147" s="260"/>
      <c r="D147" s="260"/>
      <c r="E147" s="261"/>
      <c r="F147" s="261"/>
      <c r="G147" s="262"/>
      <c r="H147" s="17"/>
      <c r="I147" s="17"/>
      <c r="J147" s="17"/>
      <c r="K147" s="17"/>
      <c r="L147" s="278" t="s">
        <v>57</v>
      </c>
      <c r="M147" s="279"/>
      <c r="N147" s="279"/>
      <c r="O147" s="279"/>
      <c r="P147" s="279"/>
      <c r="Q147" s="279"/>
      <c r="R147" s="279"/>
      <c r="S147" s="280"/>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row>
    <row r="148" spans="1:49" ht="39" customHeight="1" x14ac:dyDescent="0.2">
      <c r="A148" s="276" t="s">
        <v>78</v>
      </c>
      <c r="B148" s="277"/>
      <c r="C148" s="83" t="s">
        <v>58</v>
      </c>
      <c r="D148" s="84" t="s">
        <v>59</v>
      </c>
      <c r="E148" s="84" t="s">
        <v>60</v>
      </c>
      <c r="F148" s="83" t="s">
        <v>61</v>
      </c>
      <c r="G148" s="85" t="s">
        <v>62</v>
      </c>
      <c r="H148" s="12"/>
      <c r="I148" s="12"/>
      <c r="J148" s="12"/>
      <c r="K148" s="12"/>
      <c r="L148" s="239"/>
      <c r="M148" s="240"/>
      <c r="N148" s="240"/>
      <c r="O148" s="240"/>
      <c r="P148" s="240"/>
      <c r="Q148" s="240"/>
      <c r="R148" s="240"/>
      <c r="S148" s="241"/>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row>
    <row r="149" spans="1:49" ht="13.5" customHeight="1" x14ac:dyDescent="0.2">
      <c r="A149" s="269"/>
      <c r="B149" s="269"/>
      <c r="C149" s="86"/>
      <c r="D149" s="87"/>
      <c r="E149" s="88"/>
      <c r="F149" s="89"/>
      <c r="G149" s="111">
        <v>0</v>
      </c>
      <c r="H149" s="12"/>
      <c r="I149" s="12"/>
      <c r="J149" s="12"/>
      <c r="K149" s="12"/>
      <c r="L149" s="239"/>
      <c r="M149" s="240"/>
      <c r="N149" s="240"/>
      <c r="O149" s="240"/>
      <c r="P149" s="240"/>
      <c r="Q149" s="240"/>
      <c r="R149" s="240"/>
      <c r="S149" s="241"/>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row>
    <row r="150" spans="1:49" ht="13.5" customHeight="1" x14ac:dyDescent="0.2">
      <c r="A150" s="269"/>
      <c r="B150" s="269"/>
      <c r="C150" s="86"/>
      <c r="D150" s="87"/>
      <c r="E150" s="88"/>
      <c r="F150" s="89"/>
      <c r="G150" s="111">
        <f t="shared" ref="G150:G161" si="6">IF(D150=0,0,(C150/D150)*E150*F150)</f>
        <v>0</v>
      </c>
      <c r="H150" s="2"/>
      <c r="L150" s="239"/>
      <c r="M150" s="240"/>
      <c r="N150" s="240"/>
      <c r="O150" s="240"/>
      <c r="P150" s="240"/>
      <c r="Q150" s="240"/>
      <c r="R150" s="240"/>
      <c r="S150" s="241"/>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row>
    <row r="151" spans="1:49" ht="13.5" customHeight="1" x14ac:dyDescent="0.2">
      <c r="A151" s="269"/>
      <c r="B151" s="269"/>
      <c r="C151" s="86"/>
      <c r="D151" s="87"/>
      <c r="E151" s="88"/>
      <c r="F151" s="89"/>
      <c r="G151" s="111">
        <f t="shared" si="6"/>
        <v>0</v>
      </c>
      <c r="H151" s="2"/>
      <c r="L151" s="239"/>
      <c r="M151" s="240"/>
      <c r="N151" s="240"/>
      <c r="O151" s="240"/>
      <c r="P151" s="240"/>
      <c r="Q151" s="240"/>
      <c r="R151" s="240"/>
      <c r="S151" s="241"/>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row>
    <row r="152" spans="1:49" ht="13.5" customHeight="1" x14ac:dyDescent="0.2">
      <c r="A152" s="267"/>
      <c r="B152" s="268"/>
      <c r="C152" s="86"/>
      <c r="D152" s="87"/>
      <c r="E152" s="91"/>
      <c r="F152" s="89"/>
      <c r="G152" s="111">
        <f t="shared" si="6"/>
        <v>0</v>
      </c>
      <c r="H152" s="2"/>
      <c r="L152" s="239"/>
      <c r="M152" s="240"/>
      <c r="N152" s="240"/>
      <c r="O152" s="240"/>
      <c r="P152" s="240"/>
      <c r="Q152" s="240"/>
      <c r="R152" s="240"/>
      <c r="S152" s="241"/>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row>
    <row r="153" spans="1:49" ht="13.5" customHeight="1" x14ac:dyDescent="0.2">
      <c r="A153" s="267"/>
      <c r="B153" s="268"/>
      <c r="C153" s="86"/>
      <c r="D153" s="87"/>
      <c r="E153" s="91"/>
      <c r="F153" s="89"/>
      <c r="G153" s="111">
        <f t="shared" si="6"/>
        <v>0</v>
      </c>
      <c r="H153" s="2"/>
      <c r="L153" s="239"/>
      <c r="M153" s="240"/>
      <c r="N153" s="240"/>
      <c r="O153" s="240"/>
      <c r="P153" s="240"/>
      <c r="Q153" s="240"/>
      <c r="R153" s="240"/>
      <c r="S153" s="241"/>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row>
    <row r="154" spans="1:49" ht="13.5" customHeight="1" x14ac:dyDescent="0.2">
      <c r="A154" s="267"/>
      <c r="B154" s="268"/>
      <c r="C154" s="86"/>
      <c r="D154" s="87"/>
      <c r="E154" s="91"/>
      <c r="F154" s="89"/>
      <c r="G154" s="111">
        <f t="shared" si="6"/>
        <v>0</v>
      </c>
      <c r="H154" s="2"/>
      <c r="L154" s="239"/>
      <c r="M154" s="240"/>
      <c r="N154" s="240"/>
      <c r="O154" s="240"/>
      <c r="P154" s="240"/>
      <c r="Q154" s="240"/>
      <c r="R154" s="240"/>
      <c r="S154" s="241"/>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row>
    <row r="155" spans="1:49" ht="13.5" customHeight="1" x14ac:dyDescent="0.2">
      <c r="A155" s="267"/>
      <c r="B155" s="268"/>
      <c r="C155" s="86"/>
      <c r="D155" s="87"/>
      <c r="E155" s="91"/>
      <c r="F155" s="89"/>
      <c r="G155" s="111">
        <f t="shared" si="6"/>
        <v>0</v>
      </c>
      <c r="H155" s="2"/>
      <c r="L155" s="239"/>
      <c r="M155" s="240"/>
      <c r="N155" s="240"/>
      <c r="O155" s="240"/>
      <c r="P155" s="240"/>
      <c r="Q155" s="240"/>
      <c r="R155" s="240"/>
      <c r="S155" s="241"/>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row>
    <row r="156" spans="1:49" ht="13.5" customHeight="1" x14ac:dyDescent="0.2">
      <c r="A156" s="267"/>
      <c r="B156" s="268"/>
      <c r="C156" s="86"/>
      <c r="D156" s="87"/>
      <c r="E156" s="91"/>
      <c r="F156" s="89"/>
      <c r="G156" s="111">
        <f t="shared" si="6"/>
        <v>0</v>
      </c>
      <c r="H156" s="2"/>
      <c r="L156" s="239"/>
      <c r="M156" s="240"/>
      <c r="N156" s="240"/>
      <c r="O156" s="240"/>
      <c r="P156" s="240"/>
      <c r="Q156" s="240"/>
      <c r="R156" s="240"/>
      <c r="S156" s="241"/>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row>
    <row r="157" spans="1:49" ht="13.5" customHeight="1" x14ac:dyDescent="0.2">
      <c r="A157" s="269"/>
      <c r="B157" s="271"/>
      <c r="C157" s="86"/>
      <c r="D157" s="90"/>
      <c r="E157" s="91"/>
      <c r="F157" s="89"/>
      <c r="G157" s="111">
        <f t="shared" si="6"/>
        <v>0</v>
      </c>
      <c r="H157" s="2"/>
      <c r="L157" s="239"/>
      <c r="M157" s="240"/>
      <c r="N157" s="240"/>
      <c r="O157" s="240"/>
      <c r="P157" s="240"/>
      <c r="Q157" s="240"/>
      <c r="R157" s="240"/>
      <c r="S157" s="241"/>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row>
    <row r="158" spans="1:49" ht="13.5" customHeight="1" x14ac:dyDescent="0.2">
      <c r="A158" s="269"/>
      <c r="B158" s="271"/>
      <c r="C158" s="86"/>
      <c r="D158" s="90"/>
      <c r="E158" s="91"/>
      <c r="F158" s="92"/>
      <c r="G158" s="111">
        <f t="shared" si="6"/>
        <v>0</v>
      </c>
      <c r="H158" s="2"/>
      <c r="L158" s="239"/>
      <c r="M158" s="240"/>
      <c r="N158" s="240"/>
      <c r="O158" s="240"/>
      <c r="P158" s="240"/>
      <c r="Q158" s="240"/>
      <c r="R158" s="240"/>
      <c r="S158" s="241"/>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row>
    <row r="159" spans="1:49" ht="13.5" customHeight="1" x14ac:dyDescent="0.2">
      <c r="A159" s="269"/>
      <c r="B159" s="271"/>
      <c r="C159" s="86"/>
      <c r="D159" s="90"/>
      <c r="E159" s="91"/>
      <c r="F159" s="92"/>
      <c r="G159" s="111">
        <f t="shared" si="6"/>
        <v>0</v>
      </c>
      <c r="H159" s="2"/>
      <c r="L159" s="239"/>
      <c r="M159" s="240"/>
      <c r="N159" s="240"/>
      <c r="O159" s="240"/>
      <c r="P159" s="240"/>
      <c r="Q159" s="240"/>
      <c r="R159" s="240"/>
      <c r="S159" s="241"/>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row>
    <row r="160" spans="1:49" ht="13.5" customHeight="1" x14ac:dyDescent="0.2">
      <c r="A160" s="269"/>
      <c r="B160" s="271"/>
      <c r="C160" s="86"/>
      <c r="D160" s="90"/>
      <c r="E160" s="91"/>
      <c r="F160" s="92"/>
      <c r="G160" s="111">
        <f t="shared" si="6"/>
        <v>0</v>
      </c>
      <c r="H160" s="2"/>
      <c r="L160" s="239"/>
      <c r="M160" s="240"/>
      <c r="N160" s="240"/>
      <c r="O160" s="240"/>
      <c r="P160" s="240"/>
      <c r="Q160" s="240"/>
      <c r="R160" s="240"/>
      <c r="S160" s="241"/>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row>
    <row r="161" spans="1:49" ht="13.5" customHeight="1" x14ac:dyDescent="0.2">
      <c r="A161" s="269"/>
      <c r="B161" s="270"/>
      <c r="C161" s="86"/>
      <c r="D161" s="90"/>
      <c r="E161" s="91"/>
      <c r="F161" s="92"/>
      <c r="G161" s="111">
        <f t="shared" si="6"/>
        <v>0</v>
      </c>
      <c r="H161" s="2"/>
      <c r="L161" s="239"/>
      <c r="M161" s="240"/>
      <c r="N161" s="240"/>
      <c r="O161" s="240"/>
      <c r="P161" s="240"/>
      <c r="Q161" s="240"/>
      <c r="R161" s="240"/>
      <c r="S161" s="241"/>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row>
    <row r="162" spans="1:49" ht="15" customHeight="1" thickBot="1" x14ac:dyDescent="0.25">
      <c r="A162" s="102" t="s">
        <v>63</v>
      </c>
      <c r="B162" s="93"/>
      <c r="C162" s="206"/>
      <c r="D162" s="206"/>
      <c r="E162" s="101"/>
      <c r="F162" s="101"/>
      <c r="G162" s="94">
        <f>SUM(G149:G161)</f>
        <v>0</v>
      </c>
      <c r="H162" s="2"/>
      <c r="L162" s="242"/>
      <c r="M162" s="243"/>
      <c r="N162" s="243"/>
      <c r="O162" s="243"/>
      <c r="P162" s="243"/>
      <c r="Q162" s="243"/>
      <c r="R162" s="243"/>
      <c r="S162" s="244"/>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row>
    <row r="163" spans="1:49" ht="77.25" customHeight="1" thickBot="1" x14ac:dyDescent="0.25">
      <c r="A163" s="272" t="s">
        <v>79</v>
      </c>
      <c r="B163" s="272"/>
      <c r="C163" s="272"/>
      <c r="D163" s="272"/>
      <c r="E163" s="272"/>
      <c r="F163" s="272"/>
      <c r="G163" s="272"/>
      <c r="H163" s="272"/>
      <c r="I163" s="272"/>
      <c r="J163" s="272"/>
      <c r="K163" s="272"/>
      <c r="L163" s="272"/>
      <c r="M163" s="272"/>
      <c r="N163" s="272"/>
      <c r="O163" s="272"/>
      <c r="P163" s="272"/>
      <c r="Q163" s="272"/>
      <c r="R163" s="272"/>
      <c r="S163" s="272"/>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row>
    <row r="164" spans="1:49" ht="15" customHeight="1" thickBot="1" x14ac:dyDescent="0.25">
      <c r="A164" s="195" t="s">
        <v>64</v>
      </c>
      <c r="B164" s="196"/>
      <c r="C164" s="196"/>
      <c r="D164" s="196"/>
      <c r="E164" s="196"/>
      <c r="F164" s="196"/>
      <c r="G164" s="196"/>
      <c r="H164" s="196"/>
      <c r="I164" s="196"/>
      <c r="J164" s="196"/>
      <c r="K164" s="196"/>
      <c r="L164" s="196"/>
      <c r="M164" s="196"/>
      <c r="N164" s="196"/>
      <c r="O164" s="196"/>
      <c r="P164" s="196"/>
      <c r="Q164" s="196"/>
      <c r="R164" s="196"/>
      <c r="S164" s="197"/>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row>
    <row r="165" spans="1:49" ht="15" customHeight="1" x14ac:dyDescent="0.2">
      <c r="A165" s="160" t="s">
        <v>65</v>
      </c>
      <c r="B165" s="177">
        <v>0</v>
      </c>
      <c r="H165" s="2"/>
      <c r="O165" s="2"/>
      <c r="P165" s="2"/>
      <c r="Q165" s="2"/>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row>
    <row r="166" spans="1:49" s="179" customFormat="1" ht="15" hidden="1" customHeight="1" x14ac:dyDescent="0.2">
      <c r="A166" s="178" t="s">
        <v>66</v>
      </c>
      <c r="B166" s="180">
        <f>ROUND(B165,4)</f>
        <v>0</v>
      </c>
    </row>
    <row r="167" spans="1:49" ht="15" customHeight="1" thickBot="1" x14ac:dyDescent="0.25">
      <c r="A167" s="158" t="s">
        <v>67</v>
      </c>
      <c r="B167" s="159">
        <f>R89</f>
        <v>0</v>
      </c>
      <c r="H167" s="2"/>
      <c r="O167" s="2"/>
      <c r="P167" s="2"/>
      <c r="Q167" s="2"/>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row>
    <row r="168" spans="1:49" ht="15" customHeight="1" thickBot="1" x14ac:dyDescent="0.25">
      <c r="H168" s="2"/>
      <c r="O168" s="2"/>
      <c r="P168" s="2"/>
      <c r="Q168" s="2"/>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row>
    <row r="169" spans="1:49" ht="15" customHeight="1" x14ac:dyDescent="0.2">
      <c r="A169" s="204"/>
      <c r="B169" s="205"/>
      <c r="C169" s="198" t="s">
        <v>68</v>
      </c>
      <c r="D169" s="198"/>
      <c r="E169" s="145" t="s">
        <v>69</v>
      </c>
      <c r="F169" s="198" t="s">
        <v>70</v>
      </c>
      <c r="G169" s="198"/>
      <c r="H169" s="198" t="s">
        <v>71</v>
      </c>
      <c r="I169" s="198"/>
      <c r="J169" s="198"/>
      <c r="K169" s="198"/>
      <c r="L169" s="198"/>
      <c r="M169" s="198" t="s">
        <v>72</v>
      </c>
      <c r="N169" s="198"/>
      <c r="O169" s="198"/>
      <c r="P169" s="198"/>
      <c r="Q169" s="198"/>
      <c r="R169" s="199"/>
      <c r="S169" s="163" t="s">
        <v>73</v>
      </c>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row>
    <row r="170" spans="1:49" ht="15" customHeight="1" x14ac:dyDescent="0.2">
      <c r="A170" s="200" t="str">
        <f>"Begunstigde : " &amp;C7</f>
        <v xml:space="preserve">Begunstigde : </v>
      </c>
      <c r="B170" s="201"/>
      <c r="C170" s="202">
        <f>S89</f>
        <v>0</v>
      </c>
      <c r="D170" s="202"/>
      <c r="E170" s="146">
        <f>F103</f>
        <v>0</v>
      </c>
      <c r="F170" s="202">
        <f>F108</f>
        <v>0</v>
      </c>
      <c r="G170" s="202"/>
      <c r="H170" s="202">
        <f>G162</f>
        <v>0</v>
      </c>
      <c r="I170" s="202"/>
      <c r="J170" s="202"/>
      <c r="K170" s="202"/>
      <c r="L170" s="202"/>
      <c r="M170" s="202">
        <f>SUM(C170:L170)</f>
        <v>0</v>
      </c>
      <c r="N170" s="202"/>
      <c r="O170" s="202"/>
      <c r="P170" s="202"/>
      <c r="Q170" s="202"/>
      <c r="R170" s="203"/>
      <c r="S170" s="161"/>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row>
    <row r="171" spans="1:49" ht="15" customHeight="1" x14ac:dyDescent="0.2">
      <c r="A171" s="183" t="str">
        <f>IF(ISBLANK(A129),"",A129)</f>
        <v/>
      </c>
      <c r="B171" s="184"/>
      <c r="C171" s="185"/>
      <c r="D171" s="185"/>
      <c r="E171" s="147"/>
      <c r="F171" s="185"/>
      <c r="G171" s="185"/>
      <c r="H171" s="185"/>
      <c r="I171" s="185"/>
      <c r="J171" s="185"/>
      <c r="K171" s="185"/>
      <c r="L171" s="185"/>
      <c r="M171" s="186">
        <f>G129</f>
        <v>0</v>
      </c>
      <c r="N171" s="185"/>
      <c r="O171" s="185"/>
      <c r="P171" s="185"/>
      <c r="Q171" s="185"/>
      <c r="R171" s="187"/>
      <c r="S171" s="162"/>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row>
    <row r="172" spans="1:49" ht="15" customHeight="1" x14ac:dyDescent="0.2">
      <c r="A172" s="183" t="str">
        <f t="shared" ref="A172:A185" si="7">IF(ISBLANK(A130),"",A130)</f>
        <v/>
      </c>
      <c r="B172" s="184"/>
      <c r="C172" s="185"/>
      <c r="D172" s="185"/>
      <c r="E172" s="147"/>
      <c r="F172" s="185"/>
      <c r="G172" s="185"/>
      <c r="H172" s="185"/>
      <c r="I172" s="185"/>
      <c r="J172" s="185"/>
      <c r="K172" s="185"/>
      <c r="L172" s="185"/>
      <c r="M172" s="186">
        <f t="shared" ref="M172:M185" si="8">G130</f>
        <v>0</v>
      </c>
      <c r="N172" s="185"/>
      <c r="O172" s="185"/>
      <c r="P172" s="185"/>
      <c r="Q172" s="185"/>
      <c r="R172" s="187"/>
      <c r="S172" s="162"/>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row>
    <row r="173" spans="1:49" ht="15" customHeight="1" x14ac:dyDescent="0.2">
      <c r="A173" s="183" t="str">
        <f t="shared" si="7"/>
        <v/>
      </c>
      <c r="B173" s="184"/>
      <c r="C173" s="185"/>
      <c r="D173" s="185"/>
      <c r="E173" s="147"/>
      <c r="F173" s="185"/>
      <c r="G173" s="185"/>
      <c r="H173" s="185"/>
      <c r="I173" s="185"/>
      <c r="J173" s="185"/>
      <c r="K173" s="185"/>
      <c r="L173" s="185"/>
      <c r="M173" s="186">
        <f t="shared" si="8"/>
        <v>0</v>
      </c>
      <c r="N173" s="185"/>
      <c r="O173" s="185"/>
      <c r="P173" s="185"/>
      <c r="Q173" s="185"/>
      <c r="R173" s="187"/>
      <c r="S173" s="162"/>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row>
    <row r="174" spans="1:49" ht="15" customHeight="1" x14ac:dyDescent="0.2">
      <c r="A174" s="183" t="str">
        <f t="shared" si="7"/>
        <v/>
      </c>
      <c r="B174" s="184"/>
      <c r="C174" s="185"/>
      <c r="D174" s="185"/>
      <c r="E174" s="147"/>
      <c r="F174" s="185"/>
      <c r="G174" s="185"/>
      <c r="H174" s="185"/>
      <c r="I174" s="185"/>
      <c r="J174" s="185"/>
      <c r="K174" s="185"/>
      <c r="L174" s="185"/>
      <c r="M174" s="186">
        <f t="shared" si="8"/>
        <v>0</v>
      </c>
      <c r="N174" s="185"/>
      <c r="O174" s="185"/>
      <c r="P174" s="185"/>
      <c r="Q174" s="185"/>
      <c r="R174" s="187"/>
      <c r="S174" s="162"/>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row>
    <row r="175" spans="1:49" ht="15" customHeight="1" x14ac:dyDescent="0.2">
      <c r="A175" s="183" t="str">
        <f t="shared" si="7"/>
        <v/>
      </c>
      <c r="B175" s="184"/>
      <c r="C175" s="185"/>
      <c r="D175" s="185"/>
      <c r="E175" s="147"/>
      <c r="F175" s="185"/>
      <c r="G175" s="185"/>
      <c r="H175" s="185"/>
      <c r="I175" s="185"/>
      <c r="J175" s="185"/>
      <c r="K175" s="185"/>
      <c r="L175" s="185"/>
      <c r="M175" s="186">
        <f t="shared" si="8"/>
        <v>0</v>
      </c>
      <c r="N175" s="185"/>
      <c r="O175" s="185"/>
      <c r="P175" s="185"/>
      <c r="Q175" s="185"/>
      <c r="R175" s="187"/>
      <c r="S175" s="162"/>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row>
    <row r="176" spans="1:49" ht="15" customHeight="1" x14ac:dyDescent="0.2">
      <c r="A176" s="183" t="str">
        <f t="shared" si="7"/>
        <v/>
      </c>
      <c r="B176" s="184"/>
      <c r="C176" s="185"/>
      <c r="D176" s="185"/>
      <c r="E176" s="147"/>
      <c r="F176" s="185"/>
      <c r="G176" s="185"/>
      <c r="H176" s="185"/>
      <c r="I176" s="185"/>
      <c r="J176" s="185"/>
      <c r="K176" s="185"/>
      <c r="L176" s="185"/>
      <c r="M176" s="186">
        <f t="shared" si="8"/>
        <v>0</v>
      </c>
      <c r="N176" s="185"/>
      <c r="O176" s="185"/>
      <c r="P176" s="185"/>
      <c r="Q176" s="185"/>
      <c r="R176" s="187"/>
      <c r="S176" s="162"/>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row>
    <row r="177" spans="1:49" ht="15" customHeight="1" x14ac:dyDescent="0.2">
      <c r="A177" s="183" t="str">
        <f t="shared" si="7"/>
        <v/>
      </c>
      <c r="B177" s="184"/>
      <c r="C177" s="185"/>
      <c r="D177" s="185"/>
      <c r="E177" s="147"/>
      <c r="F177" s="185"/>
      <c r="G177" s="185"/>
      <c r="H177" s="185"/>
      <c r="I177" s="185"/>
      <c r="J177" s="185"/>
      <c r="K177" s="185"/>
      <c r="L177" s="185"/>
      <c r="M177" s="186">
        <f t="shared" si="8"/>
        <v>0</v>
      </c>
      <c r="N177" s="185"/>
      <c r="O177" s="185"/>
      <c r="P177" s="185"/>
      <c r="Q177" s="185"/>
      <c r="R177" s="187"/>
      <c r="S177" s="162"/>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row>
    <row r="178" spans="1:49" ht="15" customHeight="1" x14ac:dyDescent="0.2">
      <c r="A178" s="183" t="str">
        <f t="shared" si="7"/>
        <v/>
      </c>
      <c r="B178" s="184"/>
      <c r="C178" s="185"/>
      <c r="D178" s="185"/>
      <c r="E178" s="147"/>
      <c r="F178" s="185"/>
      <c r="G178" s="185"/>
      <c r="H178" s="185"/>
      <c r="I178" s="185"/>
      <c r="J178" s="185"/>
      <c r="K178" s="185"/>
      <c r="L178" s="185"/>
      <c r="M178" s="186">
        <f t="shared" si="8"/>
        <v>0</v>
      </c>
      <c r="N178" s="185"/>
      <c r="O178" s="185"/>
      <c r="P178" s="185"/>
      <c r="Q178" s="185"/>
      <c r="R178" s="187"/>
      <c r="S178" s="162"/>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row>
    <row r="179" spans="1:49" ht="15" customHeight="1" x14ac:dyDescent="0.2">
      <c r="A179" s="183" t="str">
        <f t="shared" si="7"/>
        <v/>
      </c>
      <c r="B179" s="184"/>
      <c r="C179" s="185"/>
      <c r="D179" s="185"/>
      <c r="E179" s="147"/>
      <c r="F179" s="185"/>
      <c r="G179" s="185"/>
      <c r="H179" s="185"/>
      <c r="I179" s="185"/>
      <c r="J179" s="185"/>
      <c r="K179" s="185"/>
      <c r="L179" s="185"/>
      <c r="M179" s="186">
        <f t="shared" si="8"/>
        <v>0</v>
      </c>
      <c r="N179" s="185"/>
      <c r="O179" s="185"/>
      <c r="P179" s="185"/>
      <c r="Q179" s="185"/>
      <c r="R179" s="187"/>
      <c r="S179" s="162"/>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row>
    <row r="180" spans="1:49" ht="15" customHeight="1" x14ac:dyDescent="0.2">
      <c r="A180" s="183" t="str">
        <f t="shared" si="7"/>
        <v/>
      </c>
      <c r="B180" s="184"/>
      <c r="C180" s="185"/>
      <c r="D180" s="185"/>
      <c r="E180" s="147"/>
      <c r="F180" s="185"/>
      <c r="G180" s="185"/>
      <c r="H180" s="185"/>
      <c r="I180" s="185"/>
      <c r="J180" s="185"/>
      <c r="K180" s="185"/>
      <c r="L180" s="185"/>
      <c r="M180" s="186">
        <f t="shared" si="8"/>
        <v>0</v>
      </c>
      <c r="N180" s="185"/>
      <c r="O180" s="185"/>
      <c r="P180" s="185"/>
      <c r="Q180" s="185"/>
      <c r="R180" s="187"/>
      <c r="S180" s="162"/>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row>
    <row r="181" spans="1:49" ht="15" customHeight="1" x14ac:dyDescent="0.2">
      <c r="A181" s="183" t="str">
        <f t="shared" si="7"/>
        <v/>
      </c>
      <c r="B181" s="184"/>
      <c r="C181" s="185"/>
      <c r="D181" s="185"/>
      <c r="E181" s="147"/>
      <c r="F181" s="185"/>
      <c r="G181" s="185"/>
      <c r="H181" s="185"/>
      <c r="I181" s="185"/>
      <c r="J181" s="185"/>
      <c r="K181" s="185"/>
      <c r="L181" s="185"/>
      <c r="M181" s="186">
        <f t="shared" si="8"/>
        <v>0</v>
      </c>
      <c r="N181" s="185"/>
      <c r="O181" s="185"/>
      <c r="P181" s="185"/>
      <c r="Q181" s="185"/>
      <c r="R181" s="187"/>
      <c r="S181" s="162"/>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row>
    <row r="182" spans="1:49" ht="15" customHeight="1" x14ac:dyDescent="0.2">
      <c r="A182" s="183" t="str">
        <f t="shared" si="7"/>
        <v/>
      </c>
      <c r="B182" s="184"/>
      <c r="C182" s="185"/>
      <c r="D182" s="185"/>
      <c r="E182" s="147"/>
      <c r="F182" s="185"/>
      <c r="G182" s="185"/>
      <c r="H182" s="185"/>
      <c r="I182" s="185"/>
      <c r="J182" s="185"/>
      <c r="K182" s="185"/>
      <c r="L182" s="185"/>
      <c r="M182" s="186">
        <f t="shared" si="8"/>
        <v>0</v>
      </c>
      <c r="N182" s="185"/>
      <c r="O182" s="185"/>
      <c r="P182" s="185"/>
      <c r="Q182" s="185"/>
      <c r="R182" s="187"/>
      <c r="S182" s="162"/>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row>
    <row r="183" spans="1:49" ht="15" customHeight="1" x14ac:dyDescent="0.2">
      <c r="A183" s="183" t="str">
        <f t="shared" si="7"/>
        <v/>
      </c>
      <c r="B183" s="184"/>
      <c r="C183" s="185"/>
      <c r="D183" s="185"/>
      <c r="E183" s="147"/>
      <c r="F183" s="185"/>
      <c r="G183" s="185"/>
      <c r="H183" s="185"/>
      <c r="I183" s="185"/>
      <c r="J183" s="185"/>
      <c r="K183" s="185"/>
      <c r="L183" s="185"/>
      <c r="M183" s="186">
        <f t="shared" si="8"/>
        <v>0</v>
      </c>
      <c r="N183" s="185"/>
      <c r="O183" s="185"/>
      <c r="P183" s="185"/>
      <c r="Q183" s="185"/>
      <c r="R183" s="187"/>
      <c r="S183" s="162"/>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row>
    <row r="184" spans="1:49" ht="15" customHeight="1" x14ac:dyDescent="0.2">
      <c r="A184" s="183" t="str">
        <f t="shared" si="7"/>
        <v/>
      </c>
      <c r="B184" s="184"/>
      <c r="C184" s="185"/>
      <c r="D184" s="185"/>
      <c r="E184" s="147"/>
      <c r="F184" s="185"/>
      <c r="G184" s="185"/>
      <c r="H184" s="185"/>
      <c r="I184" s="185"/>
      <c r="J184" s="185"/>
      <c r="K184" s="185"/>
      <c r="L184" s="185"/>
      <c r="M184" s="186">
        <f t="shared" si="8"/>
        <v>0</v>
      </c>
      <c r="N184" s="185"/>
      <c r="O184" s="185"/>
      <c r="P184" s="185"/>
      <c r="Q184" s="185"/>
      <c r="R184" s="187"/>
      <c r="S184" s="162"/>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row>
    <row r="185" spans="1:49" ht="15" customHeight="1" x14ac:dyDescent="0.2">
      <c r="A185" s="183" t="str">
        <f t="shared" si="7"/>
        <v/>
      </c>
      <c r="B185" s="184"/>
      <c r="C185" s="185"/>
      <c r="D185" s="185"/>
      <c r="E185" s="147"/>
      <c r="F185" s="185"/>
      <c r="G185" s="185"/>
      <c r="H185" s="185"/>
      <c r="I185" s="185"/>
      <c r="J185" s="185"/>
      <c r="K185" s="185"/>
      <c r="L185" s="185"/>
      <c r="M185" s="186">
        <f t="shared" si="8"/>
        <v>0</v>
      </c>
      <c r="N185" s="185"/>
      <c r="O185" s="185"/>
      <c r="P185" s="185"/>
      <c r="Q185" s="185"/>
      <c r="R185" s="187"/>
      <c r="S185" s="162"/>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row>
    <row r="186" spans="1:49" ht="15" customHeight="1" thickBot="1" x14ac:dyDescent="0.25">
      <c r="A186" s="189" t="s">
        <v>74</v>
      </c>
      <c r="B186" s="190"/>
      <c r="C186" s="191"/>
      <c r="D186" s="191"/>
      <c r="E186" s="148"/>
      <c r="F186" s="191"/>
      <c r="G186" s="191"/>
      <c r="H186" s="191"/>
      <c r="I186" s="191"/>
      <c r="J186" s="191"/>
      <c r="K186" s="191"/>
      <c r="L186" s="191"/>
      <c r="M186" s="192">
        <f>SUM(M170:R185)</f>
        <v>0</v>
      </c>
      <c r="N186" s="193"/>
      <c r="O186" s="193"/>
      <c r="P186" s="193"/>
      <c r="Q186" s="193"/>
      <c r="R186" s="194"/>
      <c r="S186" s="164">
        <f>M186*B166</f>
        <v>0</v>
      </c>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row>
    <row r="187" spans="1:49" ht="18.75" customHeight="1" x14ac:dyDescent="0.2">
      <c r="A187" s="188" t="s">
        <v>75</v>
      </c>
      <c r="B187" s="188"/>
      <c r="C187" s="188"/>
      <c r="D187" s="188"/>
      <c r="E187" s="188"/>
      <c r="F187" s="188"/>
      <c r="G187" s="188"/>
      <c r="H187" s="188"/>
      <c r="I187" s="188"/>
      <c r="J187" s="188"/>
      <c r="K187" s="188"/>
      <c r="L187" s="188"/>
      <c r="M187" s="188"/>
      <c r="N187" s="188"/>
      <c r="O187" s="188"/>
      <c r="P187" s="188"/>
      <c r="Q187" s="188"/>
      <c r="R187" s="188"/>
      <c r="S187" s="188"/>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row>
    <row r="188" spans="1:49" x14ac:dyDescent="0.2">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row>
    <row r="189" spans="1:49" x14ac:dyDescent="0.2">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row>
    <row r="190" spans="1:49" x14ac:dyDescent="0.2">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row>
    <row r="191" spans="1:49" x14ac:dyDescent="0.2">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row>
    <row r="192" spans="1:49" x14ac:dyDescent="0.2">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9"/>
      <c r="AQ192" s="169"/>
      <c r="AR192" s="169"/>
      <c r="AS192" s="169"/>
      <c r="AT192" s="169"/>
      <c r="AU192" s="169"/>
      <c r="AV192" s="169"/>
      <c r="AW192" s="169"/>
    </row>
    <row r="193" spans="1:49" x14ac:dyDescent="0.2">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9"/>
      <c r="AQ193" s="169"/>
      <c r="AR193" s="169"/>
      <c r="AS193" s="169"/>
      <c r="AT193" s="169"/>
      <c r="AU193" s="169"/>
      <c r="AV193" s="169"/>
      <c r="AW193" s="169"/>
    </row>
    <row r="194" spans="1:49" x14ac:dyDescent="0.2">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row>
    <row r="195" spans="1:49" x14ac:dyDescent="0.2">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row>
    <row r="196" spans="1:49" x14ac:dyDescent="0.2">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row>
    <row r="197" spans="1:49" x14ac:dyDescent="0.2">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row>
    <row r="198" spans="1:49" x14ac:dyDescent="0.2">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row>
    <row r="199" spans="1:49" x14ac:dyDescent="0.2">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row>
    <row r="200" spans="1:49" x14ac:dyDescent="0.2">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row>
    <row r="201" spans="1:49" x14ac:dyDescent="0.2">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c r="AT201" s="169"/>
      <c r="AU201" s="169"/>
      <c r="AV201" s="169"/>
      <c r="AW201" s="169"/>
    </row>
    <row r="202" spans="1:49" x14ac:dyDescent="0.2">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row>
    <row r="203" spans="1:49" x14ac:dyDescent="0.2">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row>
    <row r="204" spans="1:49" x14ac:dyDescent="0.2">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row>
    <row r="205" spans="1:49" x14ac:dyDescent="0.2">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c r="AW205" s="169"/>
    </row>
    <row r="206" spans="1:49" x14ac:dyDescent="0.2">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c r="AT206" s="169"/>
      <c r="AU206" s="169"/>
      <c r="AV206" s="169"/>
      <c r="AW206" s="169"/>
    </row>
    <row r="207" spans="1:49" x14ac:dyDescent="0.2">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row>
    <row r="208" spans="1:49" x14ac:dyDescent="0.2">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row>
    <row r="209" spans="1:49" x14ac:dyDescent="0.2">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row>
    <row r="210" spans="1:49" x14ac:dyDescent="0.2">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row>
    <row r="211" spans="1:49" x14ac:dyDescent="0.2">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row>
    <row r="212" spans="1:49" x14ac:dyDescent="0.2">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c r="AT212" s="169"/>
      <c r="AU212" s="169"/>
      <c r="AV212" s="169"/>
      <c r="AW212" s="169"/>
    </row>
    <row r="213" spans="1:49" x14ac:dyDescent="0.2">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69"/>
      <c r="AK213" s="169"/>
      <c r="AL213" s="169"/>
      <c r="AM213" s="169"/>
      <c r="AN213" s="169"/>
      <c r="AO213" s="169"/>
      <c r="AP213" s="169"/>
      <c r="AQ213" s="169"/>
      <c r="AR213" s="169"/>
      <c r="AS213" s="169"/>
      <c r="AT213" s="169"/>
      <c r="AU213" s="169"/>
      <c r="AV213" s="169"/>
      <c r="AW213" s="169"/>
    </row>
    <row r="214" spans="1:49" x14ac:dyDescent="0.2">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row>
    <row r="215" spans="1:49" x14ac:dyDescent="0.2">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row>
    <row r="216" spans="1:49" x14ac:dyDescent="0.2">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c r="AT216" s="169"/>
      <c r="AU216" s="169"/>
      <c r="AV216" s="169"/>
      <c r="AW216" s="169"/>
    </row>
    <row r="217" spans="1:49" x14ac:dyDescent="0.2">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row>
    <row r="218" spans="1:49" x14ac:dyDescent="0.2">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c r="AT218" s="169"/>
      <c r="AU218" s="169"/>
      <c r="AV218" s="169"/>
      <c r="AW218" s="169"/>
    </row>
    <row r="219" spans="1:49" x14ac:dyDescent="0.2">
      <c r="A219" s="169"/>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row>
    <row r="220" spans="1:49" x14ac:dyDescent="0.2">
      <c r="A220" s="169"/>
      <c r="B220" s="169"/>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69"/>
      <c r="AI220" s="169"/>
      <c r="AJ220" s="169"/>
      <c r="AK220" s="169"/>
      <c r="AL220" s="169"/>
      <c r="AM220" s="169"/>
      <c r="AN220" s="169"/>
      <c r="AO220" s="169"/>
      <c r="AP220" s="169"/>
      <c r="AQ220" s="169"/>
      <c r="AR220" s="169"/>
      <c r="AS220" s="169"/>
      <c r="AT220" s="169"/>
      <c r="AU220" s="169"/>
      <c r="AV220" s="169"/>
      <c r="AW220" s="169"/>
    </row>
    <row r="221" spans="1:49" x14ac:dyDescent="0.2">
      <c r="A221" s="169"/>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row>
    <row r="222" spans="1:49" x14ac:dyDescent="0.2">
      <c r="A222" s="169"/>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69"/>
      <c r="AK222" s="169"/>
      <c r="AL222" s="169"/>
      <c r="AM222" s="169"/>
      <c r="AN222" s="169"/>
      <c r="AO222" s="169"/>
      <c r="AP222" s="169"/>
      <c r="AQ222" s="169"/>
      <c r="AR222" s="169"/>
      <c r="AS222" s="169"/>
      <c r="AT222" s="169"/>
      <c r="AU222" s="169"/>
      <c r="AV222" s="169"/>
      <c r="AW222" s="169"/>
    </row>
    <row r="223" spans="1:49" x14ac:dyDescent="0.2">
      <c r="A223" s="169"/>
      <c r="B223" s="169"/>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c r="Z223" s="169"/>
      <c r="AA223" s="169"/>
      <c r="AB223" s="169"/>
      <c r="AC223" s="169"/>
      <c r="AD223" s="169"/>
      <c r="AE223" s="169"/>
      <c r="AF223" s="169"/>
      <c r="AG223" s="169"/>
      <c r="AH223" s="169"/>
      <c r="AI223" s="169"/>
      <c r="AJ223" s="169"/>
      <c r="AK223" s="169"/>
      <c r="AL223" s="169"/>
      <c r="AM223" s="169"/>
      <c r="AN223" s="169"/>
      <c r="AO223" s="169"/>
      <c r="AP223" s="169"/>
      <c r="AQ223" s="169"/>
      <c r="AR223" s="169"/>
      <c r="AS223" s="169"/>
      <c r="AT223" s="169"/>
      <c r="AU223" s="169"/>
      <c r="AV223" s="169"/>
      <c r="AW223" s="169"/>
    </row>
    <row r="224" spans="1:49" x14ac:dyDescent="0.2">
      <c r="A224" s="169"/>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69"/>
      <c r="AS224" s="169"/>
      <c r="AT224" s="169"/>
      <c r="AU224" s="169"/>
      <c r="AV224" s="169"/>
      <c r="AW224" s="169"/>
    </row>
    <row r="225" spans="1:49" x14ac:dyDescent="0.2">
      <c r="A225" s="169"/>
      <c r="B225" s="169"/>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c r="AA225" s="169"/>
      <c r="AB225" s="169"/>
      <c r="AC225" s="169"/>
      <c r="AD225" s="169"/>
      <c r="AE225" s="169"/>
      <c r="AF225" s="169"/>
      <c r="AG225" s="169"/>
      <c r="AH225" s="169"/>
      <c r="AI225" s="169"/>
      <c r="AJ225" s="169"/>
      <c r="AK225" s="169"/>
      <c r="AL225" s="169"/>
      <c r="AM225" s="169"/>
      <c r="AN225" s="169"/>
      <c r="AO225" s="169"/>
      <c r="AP225" s="169"/>
      <c r="AQ225" s="169"/>
      <c r="AR225" s="169"/>
      <c r="AS225" s="169"/>
      <c r="AT225" s="169"/>
      <c r="AU225" s="169"/>
      <c r="AV225" s="169"/>
      <c r="AW225" s="169"/>
    </row>
    <row r="226" spans="1:49" x14ac:dyDescent="0.2">
      <c r="A226" s="169"/>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row>
    <row r="227" spans="1:49" x14ac:dyDescent="0.2">
      <c r="A227" s="169"/>
      <c r="B227" s="169"/>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row>
    <row r="228" spans="1:49" x14ac:dyDescent="0.2">
      <c r="A228" s="169"/>
      <c r="B228" s="169"/>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row>
    <row r="229" spans="1:49" x14ac:dyDescent="0.2">
      <c r="A229" s="169"/>
      <c r="B229" s="169"/>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c r="AT229" s="169"/>
      <c r="AU229" s="169"/>
      <c r="AV229" s="169"/>
      <c r="AW229" s="169"/>
    </row>
    <row r="230" spans="1:49" x14ac:dyDescent="0.2">
      <c r="A230" s="16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c r="AT230" s="169"/>
      <c r="AU230" s="169"/>
      <c r="AV230" s="169"/>
      <c r="AW230" s="169"/>
    </row>
    <row r="231" spans="1:49" x14ac:dyDescent="0.2">
      <c r="A231" s="169"/>
      <c r="B231" s="169"/>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69"/>
      <c r="AM231" s="169"/>
      <c r="AN231" s="169"/>
      <c r="AO231" s="169"/>
      <c r="AP231" s="169"/>
      <c r="AQ231" s="169"/>
      <c r="AR231" s="169"/>
      <c r="AS231" s="169"/>
      <c r="AT231" s="169"/>
      <c r="AU231" s="169"/>
      <c r="AV231" s="169"/>
      <c r="AW231" s="169"/>
    </row>
    <row r="232" spans="1:49" x14ac:dyDescent="0.2">
      <c r="A232" s="169"/>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row>
    <row r="233" spans="1:49" x14ac:dyDescent="0.2">
      <c r="A233" s="169"/>
      <c r="B233" s="169"/>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69"/>
      <c r="AF233" s="169"/>
      <c r="AG233" s="169"/>
      <c r="AH233" s="169"/>
      <c r="AI233" s="169"/>
      <c r="AJ233" s="169"/>
      <c r="AK233" s="169"/>
      <c r="AL233" s="169"/>
      <c r="AM233" s="169"/>
      <c r="AN233" s="169"/>
      <c r="AO233" s="169"/>
      <c r="AP233" s="169"/>
      <c r="AQ233" s="169"/>
      <c r="AR233" s="169"/>
      <c r="AS233" s="169"/>
      <c r="AT233" s="169"/>
      <c r="AU233" s="169"/>
      <c r="AV233" s="169"/>
      <c r="AW233" s="169"/>
    </row>
    <row r="234" spans="1:49" x14ac:dyDescent="0.2">
      <c r="A234" s="169"/>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69"/>
      <c r="AK234" s="169"/>
      <c r="AL234" s="169"/>
      <c r="AM234" s="169"/>
      <c r="AN234" s="169"/>
      <c r="AO234" s="169"/>
      <c r="AP234" s="169"/>
      <c r="AQ234" s="169"/>
      <c r="AR234" s="169"/>
      <c r="AS234" s="169"/>
      <c r="AT234" s="169"/>
      <c r="AU234" s="169"/>
      <c r="AV234" s="169"/>
      <c r="AW234" s="169"/>
    </row>
    <row r="235" spans="1:49" x14ac:dyDescent="0.2">
      <c r="A235" s="169"/>
      <c r="B235" s="169"/>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69"/>
      <c r="AI235" s="169"/>
      <c r="AJ235" s="169"/>
      <c r="AK235" s="169"/>
      <c r="AL235" s="169"/>
      <c r="AM235" s="169"/>
      <c r="AN235" s="169"/>
      <c r="AO235" s="169"/>
      <c r="AP235" s="169"/>
      <c r="AQ235" s="169"/>
      <c r="AR235" s="169"/>
      <c r="AS235" s="169"/>
      <c r="AT235" s="169"/>
      <c r="AU235" s="169"/>
      <c r="AV235" s="169"/>
      <c r="AW235" s="169"/>
    </row>
    <row r="236" spans="1:49" x14ac:dyDescent="0.2">
      <c r="A236" s="169"/>
      <c r="B236" s="169"/>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c r="AT236" s="169"/>
      <c r="AU236" s="169"/>
      <c r="AV236" s="169"/>
      <c r="AW236" s="169"/>
    </row>
    <row r="237" spans="1:49" x14ac:dyDescent="0.2">
      <c r="A237" s="169"/>
      <c r="B237" s="169"/>
      <c r="C237" s="169"/>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c r="AT237" s="169"/>
      <c r="AU237" s="169"/>
      <c r="AV237" s="169"/>
      <c r="AW237" s="169"/>
    </row>
    <row r="238" spans="1:49" x14ac:dyDescent="0.2">
      <c r="A238" s="169"/>
      <c r="B238" s="169"/>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row>
    <row r="239" spans="1:49" x14ac:dyDescent="0.2">
      <c r="A239" s="169"/>
      <c r="B239" s="169"/>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c r="AT239" s="169"/>
      <c r="AU239" s="169"/>
      <c r="AV239" s="169"/>
      <c r="AW239" s="169"/>
    </row>
    <row r="240" spans="1:49" x14ac:dyDescent="0.2">
      <c r="A240" s="169"/>
      <c r="B240" s="169"/>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row>
    <row r="241" spans="1:49" x14ac:dyDescent="0.2">
      <c r="A241" s="169"/>
      <c r="B241" s="169"/>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69"/>
      <c r="AF241" s="169"/>
      <c r="AG241" s="169"/>
      <c r="AH241" s="169"/>
      <c r="AI241" s="169"/>
      <c r="AJ241" s="169"/>
      <c r="AK241" s="169"/>
      <c r="AL241" s="169"/>
      <c r="AM241" s="169"/>
      <c r="AN241" s="169"/>
      <c r="AO241" s="169"/>
      <c r="AP241" s="169"/>
      <c r="AQ241" s="169"/>
      <c r="AR241" s="169"/>
      <c r="AS241" s="169"/>
      <c r="AT241" s="169"/>
      <c r="AU241" s="169"/>
      <c r="AV241" s="169"/>
      <c r="AW241" s="169"/>
    </row>
    <row r="242" spans="1:49" x14ac:dyDescent="0.2">
      <c r="A242" s="169"/>
      <c r="B242" s="169"/>
      <c r="C242" s="169"/>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E242" s="169"/>
      <c r="AF242" s="169"/>
      <c r="AG242" s="169"/>
      <c r="AH242" s="169"/>
      <c r="AI242" s="169"/>
      <c r="AJ242" s="169"/>
      <c r="AK242" s="169"/>
      <c r="AL242" s="169"/>
      <c r="AM242" s="169"/>
      <c r="AN242" s="169"/>
      <c r="AO242" s="169"/>
      <c r="AP242" s="169"/>
      <c r="AQ242" s="169"/>
      <c r="AR242" s="169"/>
      <c r="AS242" s="169"/>
      <c r="AT242" s="169"/>
      <c r="AU242" s="169"/>
      <c r="AV242" s="169"/>
      <c r="AW242" s="169"/>
    </row>
    <row r="243" spans="1:49" x14ac:dyDescent="0.2">
      <c r="A243" s="169"/>
      <c r="B243" s="169"/>
      <c r="C243" s="169"/>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169"/>
      <c r="AN243" s="169"/>
      <c r="AO243" s="169"/>
      <c r="AP243" s="169"/>
      <c r="AQ243" s="169"/>
      <c r="AR243" s="169"/>
      <c r="AS243" s="169"/>
      <c r="AT243" s="169"/>
      <c r="AU243" s="169"/>
      <c r="AV243" s="169"/>
      <c r="AW243" s="169"/>
    </row>
    <row r="244" spans="1:49" x14ac:dyDescent="0.2">
      <c r="A244" s="169"/>
      <c r="B244" s="169"/>
      <c r="C244" s="169"/>
      <c r="D244" s="169"/>
      <c r="E244" s="169"/>
      <c r="F244" s="169"/>
      <c r="G244" s="169"/>
      <c r="H244" s="169"/>
      <c r="I244" s="169"/>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E244" s="169"/>
      <c r="AF244" s="169"/>
      <c r="AG244" s="169"/>
      <c r="AH244" s="169"/>
      <c r="AI244" s="169"/>
      <c r="AJ244" s="169"/>
      <c r="AK244" s="169"/>
      <c r="AL244" s="169"/>
      <c r="AM244" s="169"/>
      <c r="AN244" s="169"/>
      <c r="AO244" s="169"/>
      <c r="AP244" s="169"/>
      <c r="AQ244" s="169"/>
      <c r="AR244" s="169"/>
      <c r="AS244" s="169"/>
      <c r="AT244" s="169"/>
      <c r="AU244" s="169"/>
      <c r="AV244" s="169"/>
      <c r="AW244" s="169"/>
    </row>
    <row r="245" spans="1:49" x14ac:dyDescent="0.2">
      <c r="A245" s="169"/>
      <c r="B245" s="169"/>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row>
    <row r="246" spans="1:49" x14ac:dyDescent="0.2">
      <c r="A246" s="169"/>
      <c r="B246" s="169"/>
      <c r="C246" s="169"/>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row>
    <row r="247" spans="1:49" x14ac:dyDescent="0.2">
      <c r="A247" s="169"/>
      <c r="B247" s="169"/>
      <c r="C247" s="169"/>
      <c r="D247" s="169"/>
      <c r="E247" s="169"/>
      <c r="F247" s="169"/>
      <c r="G247" s="169"/>
      <c r="H247" s="169"/>
      <c r="I247" s="169"/>
      <c r="J247" s="169"/>
      <c r="K247" s="169"/>
      <c r="L247" s="169"/>
      <c r="M247" s="169"/>
      <c r="N247" s="169"/>
      <c r="O247" s="169"/>
      <c r="P247" s="169"/>
      <c r="Q247" s="169"/>
      <c r="R247" s="169"/>
      <c r="S247" s="169"/>
      <c r="T247" s="169"/>
      <c r="U247" s="169"/>
      <c r="V247" s="169"/>
      <c r="W247" s="169"/>
      <c r="X247" s="169"/>
      <c r="Y247" s="169"/>
      <c r="Z247" s="169"/>
      <c r="AA247" s="169"/>
      <c r="AB247" s="169"/>
      <c r="AC247" s="169"/>
      <c r="AD247" s="169"/>
      <c r="AE247" s="169"/>
      <c r="AF247" s="169"/>
      <c r="AG247" s="169"/>
      <c r="AH247" s="169"/>
      <c r="AI247" s="169"/>
      <c r="AJ247" s="169"/>
      <c r="AK247" s="169"/>
      <c r="AL247" s="169"/>
      <c r="AM247" s="169"/>
      <c r="AN247" s="169"/>
      <c r="AO247" s="169"/>
      <c r="AP247" s="169"/>
      <c r="AQ247" s="169"/>
      <c r="AR247" s="169"/>
      <c r="AS247" s="169"/>
      <c r="AT247" s="169"/>
      <c r="AU247" s="169"/>
      <c r="AV247" s="169"/>
      <c r="AW247" s="169"/>
    </row>
    <row r="248" spans="1:49" x14ac:dyDescent="0.2">
      <c r="A248" s="169"/>
      <c r="B248" s="169"/>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row>
    <row r="249" spans="1:49" x14ac:dyDescent="0.2">
      <c r="A249" s="169"/>
      <c r="B249" s="169"/>
      <c r="C249" s="169"/>
      <c r="D249" s="169"/>
      <c r="E249" s="169"/>
      <c r="F249" s="169"/>
      <c r="G249" s="169"/>
      <c r="H249" s="169"/>
      <c r="I249" s="169"/>
      <c r="J249" s="169"/>
      <c r="K249" s="169"/>
      <c r="L249" s="169"/>
      <c r="M249" s="169"/>
      <c r="N249" s="169"/>
      <c r="O249" s="169"/>
      <c r="P249" s="169"/>
      <c r="Q249" s="169"/>
      <c r="R249" s="169"/>
      <c r="S249" s="169"/>
      <c r="T249" s="169"/>
      <c r="U249" s="169"/>
      <c r="V249" s="169"/>
      <c r="W249" s="169"/>
      <c r="X249" s="169"/>
      <c r="Y249" s="169"/>
      <c r="Z249" s="169"/>
      <c r="AA249" s="169"/>
      <c r="AB249" s="169"/>
      <c r="AC249" s="169"/>
      <c r="AD249" s="169"/>
      <c r="AE249" s="169"/>
      <c r="AF249" s="169"/>
      <c r="AG249" s="169"/>
      <c r="AH249" s="169"/>
      <c r="AI249" s="169"/>
      <c r="AJ249" s="169"/>
      <c r="AK249" s="169"/>
      <c r="AL249" s="169"/>
      <c r="AM249" s="169"/>
      <c r="AN249" s="169"/>
      <c r="AO249" s="169"/>
      <c r="AP249" s="169"/>
      <c r="AQ249" s="169"/>
      <c r="AR249" s="169"/>
      <c r="AS249" s="169"/>
      <c r="AT249" s="169"/>
      <c r="AU249" s="169"/>
      <c r="AV249" s="169"/>
      <c r="AW249" s="169"/>
    </row>
    <row r="250" spans="1:49" x14ac:dyDescent="0.2">
      <c r="A250" s="169"/>
      <c r="B250" s="169"/>
      <c r="C250" s="169"/>
      <c r="D250" s="169"/>
      <c r="E250" s="169"/>
      <c r="F250" s="169"/>
      <c r="G250" s="169"/>
      <c r="H250" s="169"/>
      <c r="I250" s="169"/>
      <c r="J250" s="169"/>
      <c r="K250" s="169"/>
      <c r="L250" s="169"/>
      <c r="M250" s="169"/>
      <c r="N250" s="169"/>
      <c r="O250" s="169"/>
      <c r="P250" s="169"/>
      <c r="Q250" s="169"/>
      <c r="R250" s="169"/>
      <c r="S250" s="169"/>
      <c r="T250" s="169"/>
      <c r="U250" s="169"/>
      <c r="V250" s="169"/>
      <c r="W250" s="169"/>
      <c r="X250" s="169"/>
      <c r="Y250" s="169"/>
      <c r="Z250" s="169"/>
      <c r="AA250" s="169"/>
      <c r="AB250" s="169"/>
      <c r="AC250" s="169"/>
      <c r="AD250" s="169"/>
      <c r="AE250" s="169"/>
      <c r="AF250" s="169"/>
      <c r="AG250" s="169"/>
      <c r="AH250" s="169"/>
      <c r="AI250" s="169"/>
      <c r="AJ250" s="169"/>
      <c r="AK250" s="169"/>
      <c r="AL250" s="169"/>
      <c r="AM250" s="169"/>
      <c r="AN250" s="169"/>
      <c r="AO250" s="169"/>
      <c r="AP250" s="169"/>
      <c r="AQ250" s="169"/>
      <c r="AR250" s="169"/>
      <c r="AS250" s="169"/>
      <c r="AT250" s="169"/>
      <c r="AU250" s="169"/>
      <c r="AV250" s="169"/>
      <c r="AW250" s="169"/>
    </row>
    <row r="251" spans="1:49" x14ac:dyDescent="0.2">
      <c r="A251" s="169"/>
      <c r="B251" s="169"/>
      <c r="C251" s="169"/>
      <c r="D251" s="169"/>
      <c r="E251" s="169"/>
      <c r="F251" s="169"/>
      <c r="G251" s="169"/>
      <c r="H251" s="169"/>
      <c r="I251" s="169"/>
      <c r="J251" s="169"/>
      <c r="K251" s="169"/>
      <c r="L251" s="169"/>
      <c r="M251" s="169"/>
      <c r="N251" s="169"/>
      <c r="O251" s="169"/>
      <c r="P251" s="169"/>
      <c r="Q251" s="169"/>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row>
    <row r="252" spans="1:49" x14ac:dyDescent="0.2">
      <c r="A252" s="169"/>
      <c r="B252" s="169"/>
      <c r="C252" s="169"/>
      <c r="D252" s="169"/>
      <c r="E252" s="169"/>
      <c r="F252" s="169"/>
      <c r="G252" s="169"/>
      <c r="H252" s="169"/>
      <c r="I252" s="169"/>
      <c r="J252" s="169"/>
      <c r="K252" s="169"/>
      <c r="L252" s="169"/>
      <c r="M252" s="169"/>
      <c r="N252" s="169"/>
      <c r="O252" s="169"/>
      <c r="P252" s="169"/>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row>
    <row r="253" spans="1:49" x14ac:dyDescent="0.2">
      <c r="A253" s="169"/>
      <c r="B253" s="169"/>
      <c r="C253" s="169"/>
      <c r="D253" s="169"/>
      <c r="E253" s="169"/>
      <c r="F253" s="169"/>
      <c r="G253" s="169"/>
      <c r="H253" s="169"/>
      <c r="I253" s="169"/>
      <c r="J253" s="169"/>
      <c r="K253" s="169"/>
      <c r="L253" s="169"/>
      <c r="M253" s="169"/>
      <c r="N253" s="169"/>
      <c r="O253" s="169"/>
      <c r="P253" s="169"/>
      <c r="Q253" s="169"/>
      <c r="R253" s="169"/>
      <c r="S253" s="169"/>
      <c r="T253" s="169"/>
      <c r="U253" s="169"/>
      <c r="V253" s="169"/>
      <c r="W253" s="169"/>
      <c r="X253" s="169"/>
      <c r="Y253" s="169"/>
      <c r="Z253" s="169"/>
      <c r="AA253" s="169"/>
      <c r="AB253" s="169"/>
      <c r="AC253" s="169"/>
      <c r="AD253" s="169"/>
      <c r="AE253" s="169"/>
      <c r="AF253" s="169"/>
      <c r="AG253" s="169"/>
      <c r="AH253" s="169"/>
      <c r="AI253" s="169"/>
      <c r="AJ253" s="169"/>
      <c r="AK253" s="169"/>
      <c r="AL253" s="169"/>
      <c r="AM253" s="169"/>
      <c r="AN253" s="169"/>
      <c r="AO253" s="169"/>
      <c r="AP253" s="169"/>
      <c r="AQ253" s="169"/>
      <c r="AR253" s="169"/>
      <c r="AS253" s="169"/>
      <c r="AT253" s="169"/>
      <c r="AU253" s="169"/>
      <c r="AV253" s="169"/>
      <c r="AW253" s="169"/>
    </row>
    <row r="254" spans="1:49" x14ac:dyDescent="0.2">
      <c r="A254" s="169"/>
      <c r="B254" s="169"/>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E254" s="169"/>
      <c r="AF254" s="169"/>
      <c r="AG254" s="169"/>
      <c r="AH254" s="169"/>
      <c r="AI254" s="169"/>
      <c r="AJ254" s="169"/>
      <c r="AK254" s="169"/>
      <c r="AL254" s="169"/>
      <c r="AM254" s="169"/>
      <c r="AN254" s="169"/>
      <c r="AO254" s="169"/>
      <c r="AP254" s="169"/>
      <c r="AQ254" s="169"/>
      <c r="AR254" s="169"/>
      <c r="AS254" s="169"/>
      <c r="AT254" s="169"/>
      <c r="AU254" s="169"/>
      <c r="AV254" s="169"/>
      <c r="AW254" s="169"/>
    </row>
    <row r="255" spans="1:49" x14ac:dyDescent="0.2">
      <c r="A255" s="169"/>
      <c r="B255" s="169"/>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row>
    <row r="256" spans="1:49" x14ac:dyDescent="0.2">
      <c r="A256" s="169"/>
      <c r="B256" s="169"/>
      <c r="C256" s="169"/>
      <c r="D256" s="169"/>
      <c r="E256" s="169"/>
      <c r="F256" s="169"/>
      <c r="G256" s="169"/>
      <c r="H256" s="169"/>
      <c r="I256" s="169"/>
      <c r="J256" s="169"/>
      <c r="K256" s="169"/>
      <c r="L256" s="169"/>
      <c r="M256" s="169"/>
      <c r="N256" s="169"/>
      <c r="O256" s="169"/>
      <c r="P256" s="169"/>
      <c r="Q256" s="169"/>
      <c r="R256" s="169"/>
      <c r="S256" s="169"/>
      <c r="T256" s="169"/>
      <c r="U256" s="169"/>
      <c r="V256" s="169"/>
      <c r="W256" s="169"/>
      <c r="X256" s="169"/>
      <c r="Y256" s="169"/>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row>
    <row r="257" spans="1:49" x14ac:dyDescent="0.2">
      <c r="A257" s="169"/>
      <c r="B257" s="169"/>
      <c r="C257" s="169"/>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row>
    <row r="258" spans="1:49" x14ac:dyDescent="0.2">
      <c r="A258" s="169"/>
      <c r="B258" s="169"/>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row>
    <row r="259" spans="1:49" x14ac:dyDescent="0.2">
      <c r="A259" s="169"/>
      <c r="B259" s="169"/>
      <c r="C259" s="169"/>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row>
    <row r="260" spans="1:49" x14ac:dyDescent="0.2">
      <c r="A260" s="169"/>
      <c r="B260" s="169"/>
      <c r="C260" s="169"/>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row>
    <row r="261" spans="1:49" x14ac:dyDescent="0.2">
      <c r="A261" s="169"/>
      <c r="B261" s="169"/>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row>
    <row r="262" spans="1:49" x14ac:dyDescent="0.2">
      <c r="A262" s="169"/>
      <c r="B262" s="169"/>
      <c r="C262" s="169"/>
      <c r="D262" s="169"/>
      <c r="E262" s="169"/>
      <c r="F262" s="169"/>
      <c r="G262" s="169"/>
      <c r="H262" s="169"/>
      <c r="I262" s="169"/>
      <c r="J262" s="169"/>
      <c r="K262" s="169"/>
      <c r="L262" s="169"/>
      <c r="M262" s="169"/>
      <c r="N262" s="169"/>
      <c r="O262" s="169"/>
      <c r="P262" s="169"/>
      <c r="Q262" s="169"/>
      <c r="R262" s="169"/>
      <c r="S262" s="169"/>
      <c r="T262" s="169"/>
      <c r="U262" s="169"/>
      <c r="V262" s="169"/>
      <c r="W262" s="169"/>
      <c r="X262" s="169"/>
      <c r="Y262" s="169"/>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row>
    <row r="263" spans="1:49" x14ac:dyDescent="0.2">
      <c r="A263" s="169"/>
      <c r="B263" s="169"/>
      <c r="C263" s="169"/>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row>
    <row r="264" spans="1:49" x14ac:dyDescent="0.2">
      <c r="A264" s="169"/>
      <c r="B264" s="169"/>
      <c r="C264" s="169"/>
      <c r="D264" s="169"/>
      <c r="E264" s="169"/>
      <c r="F264" s="169"/>
      <c r="G264" s="169"/>
      <c r="H264" s="169"/>
      <c r="I264" s="169"/>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row>
    <row r="265" spans="1:49" x14ac:dyDescent="0.2">
      <c r="A265" s="169"/>
      <c r="B265" s="169"/>
      <c r="C265" s="169"/>
      <c r="D265" s="169"/>
      <c r="E265" s="169"/>
      <c r="F265" s="169"/>
      <c r="G265" s="169"/>
      <c r="H265" s="169"/>
      <c r="I265" s="169"/>
      <c r="J265" s="169"/>
      <c r="K265" s="169"/>
      <c r="L265" s="169"/>
      <c r="M265" s="169"/>
      <c r="N265" s="169"/>
      <c r="O265" s="169"/>
      <c r="P265" s="169"/>
      <c r="Q265" s="169"/>
      <c r="R265" s="169"/>
      <c r="S265" s="169"/>
      <c r="T265" s="169"/>
      <c r="U265" s="169"/>
      <c r="V265" s="169"/>
      <c r="W265" s="169"/>
      <c r="X265" s="169"/>
      <c r="Y265" s="169"/>
      <c r="Z265" s="169"/>
      <c r="AA265" s="169"/>
      <c r="AB265" s="169"/>
      <c r="AC265" s="169"/>
      <c r="AD265" s="169"/>
      <c r="AE265" s="169"/>
      <c r="AF265" s="169"/>
      <c r="AG265" s="169"/>
      <c r="AH265" s="169"/>
      <c r="AI265" s="169"/>
      <c r="AJ265" s="169"/>
      <c r="AK265" s="169"/>
      <c r="AL265" s="169"/>
      <c r="AM265" s="169"/>
      <c r="AN265" s="169"/>
      <c r="AO265" s="169"/>
      <c r="AP265" s="169"/>
      <c r="AQ265" s="169"/>
      <c r="AR265" s="169"/>
      <c r="AS265" s="169"/>
      <c r="AT265" s="169"/>
      <c r="AU265" s="169"/>
      <c r="AV265" s="169"/>
      <c r="AW265" s="169"/>
    </row>
    <row r="266" spans="1:49" x14ac:dyDescent="0.2">
      <c r="A266" s="169"/>
      <c r="B266" s="169"/>
      <c r="C266" s="169"/>
      <c r="D266" s="169"/>
      <c r="E266" s="169"/>
      <c r="F266" s="169"/>
      <c r="G266" s="169"/>
      <c r="H266" s="169"/>
      <c r="I266" s="169"/>
      <c r="J266" s="169"/>
      <c r="K266" s="169"/>
      <c r="L266" s="169"/>
      <c r="M266" s="169"/>
      <c r="N266" s="169"/>
      <c r="O266" s="169"/>
      <c r="P266" s="169"/>
      <c r="Q266" s="169"/>
      <c r="R266" s="169"/>
      <c r="S266" s="169"/>
      <c r="T266" s="169"/>
      <c r="U266" s="169"/>
      <c r="V266" s="169"/>
      <c r="W266" s="169"/>
      <c r="X266" s="169"/>
      <c r="Y266" s="169"/>
      <c r="Z266" s="169"/>
      <c r="AA266" s="169"/>
      <c r="AB266" s="169"/>
      <c r="AC266" s="169"/>
      <c r="AD266" s="169"/>
      <c r="AE266" s="169"/>
      <c r="AF266" s="169"/>
      <c r="AG266" s="169"/>
      <c r="AH266" s="169"/>
      <c r="AI266" s="169"/>
      <c r="AJ266" s="169"/>
      <c r="AK266" s="169"/>
      <c r="AL266" s="169"/>
      <c r="AM266" s="169"/>
      <c r="AN266" s="169"/>
      <c r="AO266" s="169"/>
      <c r="AP266" s="169"/>
      <c r="AQ266" s="169"/>
      <c r="AR266" s="169"/>
      <c r="AS266" s="169"/>
      <c r="AT266" s="169"/>
      <c r="AU266" s="169"/>
      <c r="AV266" s="169"/>
      <c r="AW266" s="169"/>
    </row>
    <row r="267" spans="1:49" x14ac:dyDescent="0.2">
      <c r="A267" s="169"/>
      <c r="B267" s="169"/>
      <c r="C267" s="169"/>
      <c r="D267" s="169"/>
      <c r="E267" s="169"/>
      <c r="F267" s="169"/>
      <c r="G267" s="169"/>
      <c r="H267" s="169"/>
      <c r="I267" s="169"/>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69"/>
      <c r="AP267" s="169"/>
      <c r="AQ267" s="169"/>
      <c r="AR267" s="169"/>
      <c r="AS267" s="169"/>
      <c r="AT267" s="169"/>
      <c r="AU267" s="169"/>
      <c r="AV267" s="169"/>
      <c r="AW267" s="169"/>
    </row>
    <row r="268" spans="1:49" x14ac:dyDescent="0.2">
      <c r="A268" s="169"/>
      <c r="B268" s="169"/>
      <c r="C268" s="169"/>
      <c r="D268" s="169"/>
      <c r="E268" s="169"/>
      <c r="F268" s="169"/>
      <c r="G268" s="169"/>
      <c r="H268" s="169"/>
      <c r="I268" s="169"/>
      <c r="J268" s="169"/>
      <c r="K268" s="169"/>
      <c r="L268" s="169"/>
      <c r="M268" s="169"/>
      <c r="N268" s="169"/>
      <c r="O268" s="169"/>
      <c r="P268" s="169"/>
      <c r="Q268" s="169"/>
      <c r="R268" s="169"/>
      <c r="S268" s="169"/>
      <c r="T268" s="169"/>
      <c r="U268" s="169"/>
      <c r="V268" s="169"/>
      <c r="W268" s="169"/>
      <c r="X268" s="169"/>
      <c r="Y268" s="169"/>
      <c r="Z268" s="169"/>
      <c r="AA268" s="169"/>
      <c r="AB268" s="169"/>
      <c r="AC268" s="169"/>
      <c r="AD268" s="169"/>
      <c r="AE268" s="169"/>
      <c r="AF268" s="169"/>
      <c r="AG268" s="169"/>
      <c r="AH268" s="169"/>
      <c r="AI268" s="169"/>
      <c r="AJ268" s="169"/>
      <c r="AK268" s="169"/>
      <c r="AL268" s="169"/>
      <c r="AM268" s="169"/>
      <c r="AN268" s="169"/>
      <c r="AO268" s="169"/>
      <c r="AP268" s="169"/>
      <c r="AQ268" s="169"/>
      <c r="AR268" s="169"/>
      <c r="AS268" s="169"/>
      <c r="AT268" s="169"/>
      <c r="AU268" s="169"/>
      <c r="AV268" s="169"/>
      <c r="AW268" s="169"/>
    </row>
    <row r="269" spans="1:49" x14ac:dyDescent="0.2">
      <c r="A269" s="169"/>
      <c r="B269" s="169"/>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row>
    <row r="270" spans="1:49" x14ac:dyDescent="0.2">
      <c r="A270" s="169"/>
      <c r="B270" s="169"/>
      <c r="C270" s="169"/>
      <c r="D270" s="169"/>
      <c r="E270" s="169"/>
      <c r="F270" s="169"/>
      <c r="G270" s="169"/>
      <c r="H270" s="169"/>
      <c r="I270" s="169"/>
      <c r="J270" s="169"/>
      <c r="K270" s="169"/>
      <c r="L270" s="169"/>
      <c r="M270" s="169"/>
      <c r="N270" s="169"/>
      <c r="O270" s="169"/>
      <c r="P270" s="169"/>
      <c r="Q270" s="169"/>
      <c r="R270" s="169"/>
      <c r="S270" s="169"/>
      <c r="T270" s="169"/>
      <c r="U270" s="169"/>
      <c r="V270" s="169"/>
      <c r="W270" s="169"/>
      <c r="X270" s="169"/>
      <c r="Y270" s="169"/>
      <c r="Z270" s="169"/>
      <c r="AA270" s="169"/>
      <c r="AB270" s="169"/>
      <c r="AC270" s="169"/>
      <c r="AD270" s="169"/>
      <c r="AE270" s="169"/>
      <c r="AF270" s="169"/>
      <c r="AG270" s="169"/>
      <c r="AH270" s="169"/>
      <c r="AI270" s="169"/>
      <c r="AJ270" s="169"/>
      <c r="AK270" s="169"/>
      <c r="AL270" s="169"/>
      <c r="AM270" s="169"/>
      <c r="AN270" s="169"/>
      <c r="AO270" s="169"/>
      <c r="AP270" s="169"/>
      <c r="AQ270" s="169"/>
      <c r="AR270" s="169"/>
      <c r="AS270" s="169"/>
      <c r="AT270" s="169"/>
      <c r="AU270" s="169"/>
      <c r="AV270" s="169"/>
      <c r="AW270" s="169"/>
    </row>
    <row r="271" spans="1:49" x14ac:dyDescent="0.2">
      <c r="A271" s="169"/>
      <c r="B271" s="169"/>
      <c r="C271" s="169"/>
      <c r="D271" s="169"/>
      <c r="E271" s="169"/>
      <c r="F271" s="169"/>
      <c r="G271" s="169"/>
      <c r="H271" s="169"/>
      <c r="I271" s="169"/>
      <c r="J271" s="169"/>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row>
    <row r="272" spans="1:49" x14ac:dyDescent="0.2">
      <c r="A272" s="169"/>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row>
    <row r="273" spans="1:49" x14ac:dyDescent="0.2">
      <c r="A273" s="169"/>
      <c r="B273" s="169"/>
      <c r="C273" s="169"/>
      <c r="D273" s="169"/>
      <c r="E273" s="169"/>
      <c r="F273" s="169"/>
      <c r="G273" s="169"/>
      <c r="H273" s="169"/>
      <c r="I273" s="169"/>
      <c r="J273" s="169"/>
      <c r="K273" s="169"/>
      <c r="L273" s="169"/>
      <c r="M273" s="169"/>
      <c r="N273" s="169"/>
      <c r="O273" s="169"/>
      <c r="P273" s="169"/>
      <c r="Q273" s="169"/>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69"/>
      <c r="AP273" s="169"/>
      <c r="AQ273" s="169"/>
      <c r="AR273" s="169"/>
      <c r="AS273" s="169"/>
      <c r="AT273" s="169"/>
      <c r="AU273" s="169"/>
      <c r="AV273" s="169"/>
      <c r="AW273" s="169"/>
    </row>
    <row r="274" spans="1:49" x14ac:dyDescent="0.2">
      <c r="A274" s="169"/>
      <c r="B274" s="169"/>
      <c r="C274" s="169"/>
      <c r="D274" s="169"/>
      <c r="E274" s="169"/>
      <c r="F274" s="169"/>
      <c r="G274" s="169"/>
      <c r="H274" s="169"/>
      <c r="I274" s="169"/>
      <c r="J274" s="169"/>
      <c r="K274" s="169"/>
      <c r="L274" s="169"/>
      <c r="M274" s="169"/>
      <c r="N274" s="169"/>
      <c r="O274" s="169"/>
      <c r="P274" s="169"/>
      <c r="Q274" s="169"/>
      <c r="R274" s="169"/>
      <c r="S274" s="169"/>
      <c r="T274" s="169"/>
      <c r="U274" s="169"/>
      <c r="V274" s="169"/>
      <c r="W274" s="169"/>
      <c r="X274" s="169"/>
      <c r="Y274" s="169"/>
      <c r="Z274" s="169"/>
      <c r="AA274" s="169"/>
      <c r="AB274" s="169"/>
      <c r="AC274" s="169"/>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row>
    <row r="275" spans="1:49" x14ac:dyDescent="0.2">
      <c r="A275" s="169"/>
      <c r="B275" s="169"/>
      <c r="C275" s="169"/>
      <c r="D275" s="169"/>
      <c r="E275" s="169"/>
      <c r="F275" s="169"/>
      <c r="G275" s="169"/>
      <c r="H275" s="169"/>
      <c r="I275" s="169"/>
      <c r="J275" s="169"/>
      <c r="K275" s="169"/>
      <c r="L275" s="169"/>
      <c r="M275" s="169"/>
      <c r="N275" s="169"/>
      <c r="O275" s="169"/>
      <c r="P275" s="169"/>
      <c r="Q275" s="169"/>
      <c r="R275" s="169"/>
      <c r="S275" s="169"/>
      <c r="T275" s="169"/>
      <c r="U275" s="169"/>
      <c r="V275" s="169"/>
      <c r="W275" s="169"/>
      <c r="X275" s="169"/>
      <c r="Y275" s="169"/>
      <c r="Z275" s="169"/>
      <c r="AA275" s="169"/>
      <c r="AB275" s="169"/>
      <c r="AC275" s="169"/>
      <c r="AD275" s="169"/>
      <c r="AE275" s="169"/>
      <c r="AF275" s="169"/>
      <c r="AG275" s="169"/>
      <c r="AH275" s="169"/>
      <c r="AI275" s="169"/>
      <c r="AJ275" s="169"/>
      <c r="AK275" s="169"/>
      <c r="AL275" s="169"/>
      <c r="AM275" s="169"/>
      <c r="AN275" s="169"/>
      <c r="AO275" s="169"/>
      <c r="AP275" s="169"/>
      <c r="AQ275" s="169"/>
      <c r="AR275" s="169"/>
      <c r="AS275" s="169"/>
      <c r="AT275" s="169"/>
      <c r="AU275" s="169"/>
      <c r="AV275" s="169"/>
      <c r="AW275" s="169"/>
    </row>
    <row r="276" spans="1:49" x14ac:dyDescent="0.2">
      <c r="A276" s="169"/>
      <c r="B276" s="169"/>
      <c r="C276" s="169"/>
      <c r="D276" s="169"/>
      <c r="E276" s="169"/>
      <c r="F276" s="169"/>
      <c r="G276" s="169"/>
      <c r="H276" s="169"/>
      <c r="I276" s="169"/>
      <c r="J276" s="169"/>
      <c r="K276" s="169"/>
      <c r="L276" s="169"/>
      <c r="M276" s="169"/>
      <c r="N276" s="169"/>
      <c r="O276" s="169"/>
      <c r="P276" s="169"/>
      <c r="Q276" s="169"/>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69"/>
      <c r="AO276" s="169"/>
      <c r="AP276" s="169"/>
      <c r="AQ276" s="169"/>
      <c r="AR276" s="169"/>
      <c r="AS276" s="169"/>
      <c r="AT276" s="169"/>
      <c r="AU276" s="169"/>
      <c r="AV276" s="169"/>
      <c r="AW276" s="169"/>
    </row>
    <row r="277" spans="1:49" x14ac:dyDescent="0.2">
      <c r="A277" s="169"/>
      <c r="B277" s="169"/>
      <c r="C277" s="169"/>
      <c r="D277" s="169"/>
      <c r="E277" s="169"/>
      <c r="F277" s="169"/>
      <c r="G277" s="169"/>
      <c r="H277" s="169"/>
      <c r="I277" s="169"/>
      <c r="J277" s="169"/>
      <c r="K277" s="169"/>
      <c r="L277" s="169"/>
      <c r="M277" s="169"/>
      <c r="N277" s="169"/>
      <c r="O277" s="169"/>
      <c r="P277" s="169"/>
      <c r="Q277" s="169"/>
      <c r="R277" s="169"/>
      <c r="S277" s="169"/>
      <c r="T277" s="169"/>
      <c r="U277" s="169"/>
      <c r="V277" s="169"/>
      <c r="W277" s="169"/>
      <c r="X277" s="169"/>
      <c r="Y277" s="169"/>
      <c r="Z277" s="169"/>
      <c r="AA277" s="169"/>
      <c r="AB277" s="169"/>
      <c r="AC277" s="169"/>
      <c r="AD277" s="169"/>
      <c r="AE277" s="169"/>
      <c r="AF277" s="169"/>
      <c r="AG277" s="169"/>
      <c r="AH277" s="169"/>
      <c r="AI277" s="169"/>
      <c r="AJ277" s="169"/>
      <c r="AK277" s="169"/>
      <c r="AL277" s="169"/>
      <c r="AM277" s="169"/>
      <c r="AN277" s="169"/>
      <c r="AO277" s="169"/>
      <c r="AP277" s="169"/>
      <c r="AQ277" s="169"/>
      <c r="AR277" s="169"/>
      <c r="AS277" s="169"/>
      <c r="AT277" s="169"/>
      <c r="AU277" s="169"/>
      <c r="AV277" s="169"/>
      <c r="AW277" s="169"/>
    </row>
    <row r="278" spans="1:49" x14ac:dyDescent="0.2">
      <c r="A278" s="169"/>
      <c r="B278" s="169"/>
      <c r="C278" s="169"/>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c r="AA278" s="169"/>
      <c r="AB278" s="169"/>
      <c r="AC278" s="169"/>
      <c r="AD278" s="169"/>
      <c r="AE278" s="169"/>
      <c r="AF278" s="169"/>
      <c r="AG278" s="169"/>
      <c r="AH278" s="169"/>
      <c r="AI278" s="169"/>
      <c r="AJ278" s="169"/>
      <c r="AK278" s="169"/>
      <c r="AL278" s="169"/>
      <c r="AM278" s="169"/>
      <c r="AN278" s="169"/>
      <c r="AO278" s="169"/>
      <c r="AP278" s="169"/>
      <c r="AQ278" s="169"/>
      <c r="AR278" s="169"/>
      <c r="AS278" s="169"/>
      <c r="AT278" s="169"/>
      <c r="AU278" s="169"/>
      <c r="AV278" s="169"/>
      <c r="AW278" s="169"/>
    </row>
    <row r="279" spans="1:49" x14ac:dyDescent="0.2">
      <c r="A279" s="169"/>
      <c r="B279" s="169"/>
      <c r="C279" s="169"/>
      <c r="D279" s="169"/>
      <c r="E279" s="169"/>
      <c r="F279" s="169"/>
      <c r="G279" s="169"/>
      <c r="H279" s="169"/>
      <c r="I279" s="169"/>
      <c r="J279" s="169"/>
      <c r="K279" s="169"/>
      <c r="L279" s="169"/>
      <c r="M279" s="169"/>
      <c r="N279" s="169"/>
      <c r="O279" s="169"/>
      <c r="P279" s="169"/>
      <c r="Q279" s="169"/>
      <c r="R279" s="169"/>
      <c r="S279" s="169"/>
      <c r="T279" s="169"/>
      <c r="U279" s="169"/>
      <c r="V279" s="169"/>
      <c r="W279" s="169"/>
      <c r="X279" s="169"/>
      <c r="Y279" s="169"/>
      <c r="Z279" s="169"/>
      <c r="AA279" s="169"/>
      <c r="AB279" s="169"/>
      <c r="AC279" s="169"/>
      <c r="AD279" s="169"/>
      <c r="AE279" s="169"/>
      <c r="AF279" s="169"/>
      <c r="AG279" s="169"/>
      <c r="AH279" s="169"/>
      <c r="AI279" s="169"/>
      <c r="AJ279" s="169"/>
      <c r="AK279" s="169"/>
      <c r="AL279" s="169"/>
      <c r="AM279" s="169"/>
      <c r="AN279" s="169"/>
      <c r="AO279" s="169"/>
      <c r="AP279" s="169"/>
      <c r="AQ279" s="169"/>
      <c r="AR279" s="169"/>
      <c r="AS279" s="169"/>
      <c r="AT279" s="169"/>
      <c r="AU279" s="169"/>
      <c r="AV279" s="169"/>
      <c r="AW279" s="169"/>
    </row>
    <row r="280" spans="1:49" x14ac:dyDescent="0.2">
      <c r="A280" s="169"/>
      <c r="B280" s="169"/>
      <c r="C280" s="169"/>
      <c r="D280" s="169"/>
      <c r="E280" s="169"/>
      <c r="F280" s="169"/>
      <c r="G280" s="169"/>
      <c r="H280" s="169"/>
      <c r="I280" s="169"/>
      <c r="J280" s="169"/>
      <c r="K280" s="169"/>
      <c r="L280" s="169"/>
      <c r="M280" s="169"/>
      <c r="N280" s="169"/>
      <c r="O280" s="169"/>
      <c r="P280" s="169"/>
      <c r="Q280" s="169"/>
      <c r="R280" s="169"/>
      <c r="S280" s="169"/>
      <c r="T280" s="169"/>
      <c r="U280" s="169"/>
      <c r="V280" s="169"/>
      <c r="W280" s="169"/>
      <c r="X280" s="169"/>
      <c r="Y280" s="169"/>
      <c r="Z280" s="169"/>
      <c r="AA280" s="169"/>
      <c r="AB280" s="169"/>
      <c r="AC280" s="169"/>
      <c r="AD280" s="169"/>
      <c r="AE280" s="169"/>
      <c r="AF280" s="169"/>
      <c r="AG280" s="169"/>
      <c r="AH280" s="169"/>
      <c r="AI280" s="169"/>
      <c r="AJ280" s="169"/>
      <c r="AK280" s="169"/>
      <c r="AL280" s="169"/>
      <c r="AM280" s="169"/>
      <c r="AN280" s="169"/>
      <c r="AO280" s="169"/>
      <c r="AP280" s="169"/>
      <c r="AQ280" s="169"/>
      <c r="AR280" s="169"/>
      <c r="AS280" s="169"/>
      <c r="AT280" s="169"/>
      <c r="AU280" s="169"/>
      <c r="AV280" s="169"/>
      <c r="AW280" s="169"/>
    </row>
    <row r="281" spans="1:49" x14ac:dyDescent="0.2">
      <c r="A281" s="169"/>
      <c r="B281" s="169"/>
      <c r="C281" s="169"/>
      <c r="D281" s="169"/>
      <c r="E281" s="169"/>
      <c r="F281" s="169"/>
      <c r="G281" s="169"/>
      <c r="H281" s="169"/>
      <c r="I281" s="169"/>
      <c r="J281" s="169"/>
      <c r="K281" s="169"/>
      <c r="L281" s="169"/>
      <c r="M281" s="169"/>
      <c r="N281" s="169"/>
      <c r="O281" s="169"/>
      <c r="P281" s="169"/>
      <c r="Q281" s="169"/>
      <c r="R281" s="169"/>
      <c r="S281" s="169"/>
      <c r="T281" s="169"/>
      <c r="U281" s="169"/>
      <c r="V281" s="169"/>
      <c r="W281" s="169"/>
      <c r="X281" s="169"/>
      <c r="Y281" s="169"/>
      <c r="Z281" s="169"/>
      <c r="AA281" s="169"/>
      <c r="AB281" s="169"/>
      <c r="AC281" s="169"/>
      <c r="AD281" s="169"/>
      <c r="AE281" s="169"/>
      <c r="AF281" s="169"/>
      <c r="AG281" s="169"/>
      <c r="AH281" s="169"/>
      <c r="AI281" s="169"/>
      <c r="AJ281" s="169"/>
      <c r="AK281" s="169"/>
      <c r="AL281" s="169"/>
      <c r="AM281" s="169"/>
      <c r="AN281" s="169"/>
      <c r="AO281" s="169"/>
      <c r="AP281" s="169"/>
      <c r="AQ281" s="169"/>
      <c r="AR281" s="169"/>
      <c r="AS281" s="169"/>
      <c r="AT281" s="169"/>
      <c r="AU281" s="169"/>
      <c r="AV281" s="169"/>
      <c r="AW281" s="169"/>
    </row>
    <row r="282" spans="1:49" x14ac:dyDescent="0.2">
      <c r="A282" s="169"/>
      <c r="B282" s="169"/>
      <c r="C282" s="169"/>
      <c r="D282" s="169"/>
      <c r="E282" s="169"/>
      <c r="F282" s="169"/>
      <c r="G282" s="169"/>
      <c r="H282" s="169"/>
      <c r="I282" s="169"/>
      <c r="J282" s="169"/>
      <c r="K282" s="169"/>
      <c r="L282" s="169"/>
      <c r="M282" s="169"/>
      <c r="N282" s="169"/>
      <c r="O282" s="169"/>
      <c r="P282" s="169"/>
      <c r="Q282" s="169"/>
      <c r="R282" s="169"/>
      <c r="S282" s="169"/>
      <c r="T282" s="169"/>
      <c r="U282" s="169"/>
      <c r="V282" s="169"/>
      <c r="W282" s="169"/>
      <c r="X282" s="169"/>
      <c r="Y282" s="169"/>
      <c r="Z282" s="169"/>
      <c r="AA282" s="169"/>
      <c r="AB282" s="169"/>
      <c r="AC282" s="169"/>
      <c r="AD282" s="169"/>
      <c r="AE282" s="169"/>
      <c r="AF282" s="169"/>
      <c r="AG282" s="169"/>
      <c r="AH282" s="169"/>
      <c r="AI282" s="169"/>
      <c r="AJ282" s="169"/>
      <c r="AK282" s="169"/>
      <c r="AL282" s="169"/>
      <c r="AM282" s="169"/>
      <c r="AN282" s="169"/>
      <c r="AO282" s="169"/>
      <c r="AP282" s="169"/>
      <c r="AQ282" s="169"/>
      <c r="AR282" s="169"/>
      <c r="AS282" s="169"/>
      <c r="AT282" s="169"/>
      <c r="AU282" s="169"/>
      <c r="AV282" s="169"/>
      <c r="AW282" s="169"/>
    </row>
    <row r="283" spans="1:49" x14ac:dyDescent="0.2">
      <c r="A283" s="169"/>
      <c r="B283" s="169"/>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169"/>
      <c r="AE283" s="169"/>
      <c r="AF283" s="169"/>
      <c r="AG283" s="169"/>
      <c r="AH283" s="169"/>
      <c r="AI283" s="169"/>
      <c r="AJ283" s="169"/>
      <c r="AK283" s="169"/>
      <c r="AL283" s="169"/>
      <c r="AM283" s="169"/>
      <c r="AN283" s="169"/>
      <c r="AO283" s="169"/>
      <c r="AP283" s="169"/>
      <c r="AQ283" s="169"/>
      <c r="AR283" s="169"/>
      <c r="AS283" s="169"/>
      <c r="AT283" s="169"/>
      <c r="AU283" s="169"/>
      <c r="AV283" s="169"/>
      <c r="AW283" s="169"/>
    </row>
    <row r="284" spans="1:49" x14ac:dyDescent="0.2">
      <c r="A284" s="169"/>
      <c r="B284" s="169"/>
      <c r="C284" s="169"/>
      <c r="D284" s="169"/>
      <c r="E284" s="169"/>
      <c r="F284" s="169"/>
      <c r="G284" s="169"/>
      <c r="H284" s="169"/>
      <c r="I284" s="169"/>
      <c r="J284" s="169"/>
      <c r="K284" s="169"/>
      <c r="L284" s="169"/>
      <c r="M284" s="169"/>
      <c r="N284" s="169"/>
      <c r="O284" s="169"/>
      <c r="P284" s="169"/>
      <c r="Q284" s="169"/>
      <c r="R284" s="169"/>
      <c r="S284" s="169"/>
      <c r="T284" s="169"/>
      <c r="U284" s="169"/>
      <c r="V284" s="169"/>
      <c r="W284" s="169"/>
      <c r="X284" s="169"/>
      <c r="Y284" s="169"/>
      <c r="Z284" s="169"/>
      <c r="AA284" s="169"/>
      <c r="AB284" s="169"/>
      <c r="AC284" s="169"/>
      <c r="AD284" s="169"/>
      <c r="AE284" s="169"/>
      <c r="AF284" s="169"/>
      <c r="AG284" s="169"/>
      <c r="AH284" s="169"/>
      <c r="AI284" s="169"/>
      <c r="AJ284" s="169"/>
      <c r="AK284" s="169"/>
      <c r="AL284" s="169"/>
      <c r="AM284" s="169"/>
      <c r="AN284" s="169"/>
      <c r="AO284" s="169"/>
      <c r="AP284" s="169"/>
      <c r="AQ284" s="169"/>
      <c r="AR284" s="169"/>
      <c r="AS284" s="169"/>
      <c r="AT284" s="169"/>
      <c r="AU284" s="169"/>
      <c r="AV284" s="169"/>
      <c r="AW284" s="169"/>
    </row>
    <row r="285" spans="1:49" x14ac:dyDescent="0.2">
      <c r="A285" s="169"/>
      <c r="B285" s="169"/>
      <c r="C285" s="169"/>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c r="AA285" s="169"/>
      <c r="AB285" s="169"/>
      <c r="AC285" s="169"/>
      <c r="AD285" s="169"/>
      <c r="AE285" s="169"/>
      <c r="AF285" s="169"/>
      <c r="AG285" s="169"/>
      <c r="AH285" s="169"/>
      <c r="AI285" s="169"/>
      <c r="AJ285" s="169"/>
      <c r="AK285" s="169"/>
      <c r="AL285" s="169"/>
      <c r="AM285" s="169"/>
      <c r="AN285" s="169"/>
      <c r="AO285" s="169"/>
      <c r="AP285" s="169"/>
      <c r="AQ285" s="169"/>
      <c r="AR285" s="169"/>
      <c r="AS285" s="169"/>
      <c r="AT285" s="169"/>
      <c r="AU285" s="169"/>
      <c r="AV285" s="169"/>
      <c r="AW285" s="169"/>
    </row>
    <row r="286" spans="1:49" x14ac:dyDescent="0.2">
      <c r="A286" s="169"/>
      <c r="B286" s="169"/>
      <c r="C286" s="169"/>
      <c r="D286" s="169"/>
      <c r="E286" s="169"/>
      <c r="F286" s="169"/>
      <c r="G286" s="169"/>
      <c r="H286" s="169"/>
      <c r="I286" s="169"/>
      <c r="J286" s="169"/>
      <c r="K286" s="169"/>
      <c r="L286" s="169"/>
      <c r="M286" s="169"/>
      <c r="N286" s="169"/>
      <c r="O286" s="169"/>
      <c r="P286" s="169"/>
      <c r="Q286" s="169"/>
      <c r="R286" s="169"/>
      <c r="S286" s="169"/>
      <c r="T286" s="169"/>
      <c r="U286" s="169"/>
      <c r="V286" s="169"/>
      <c r="W286" s="169"/>
      <c r="X286" s="169"/>
      <c r="Y286" s="169"/>
      <c r="Z286" s="169"/>
      <c r="AA286" s="169"/>
      <c r="AB286" s="169"/>
      <c r="AC286" s="169"/>
      <c r="AD286" s="169"/>
      <c r="AE286" s="169"/>
      <c r="AF286" s="169"/>
      <c r="AG286" s="169"/>
      <c r="AH286" s="169"/>
      <c r="AI286" s="169"/>
      <c r="AJ286" s="169"/>
      <c r="AK286" s="169"/>
      <c r="AL286" s="169"/>
      <c r="AM286" s="169"/>
      <c r="AN286" s="169"/>
      <c r="AO286" s="169"/>
      <c r="AP286" s="169"/>
      <c r="AQ286" s="169"/>
      <c r="AR286" s="169"/>
      <c r="AS286" s="169"/>
      <c r="AT286" s="169"/>
      <c r="AU286" s="169"/>
      <c r="AV286" s="169"/>
      <c r="AW286" s="169"/>
    </row>
    <row r="287" spans="1:49" x14ac:dyDescent="0.2">
      <c r="A287" s="169"/>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c r="AA287" s="169"/>
      <c r="AB287" s="169"/>
      <c r="AC287" s="169"/>
      <c r="AD287" s="169"/>
      <c r="AE287" s="169"/>
      <c r="AF287" s="169"/>
      <c r="AG287" s="169"/>
      <c r="AH287" s="169"/>
      <c r="AI287" s="169"/>
      <c r="AJ287" s="169"/>
      <c r="AK287" s="169"/>
      <c r="AL287" s="169"/>
      <c r="AM287" s="169"/>
      <c r="AN287" s="169"/>
      <c r="AO287" s="169"/>
      <c r="AP287" s="169"/>
      <c r="AQ287" s="169"/>
      <c r="AR287" s="169"/>
      <c r="AS287" s="169"/>
      <c r="AT287" s="169"/>
      <c r="AU287" s="169"/>
      <c r="AV287" s="169"/>
      <c r="AW287" s="169"/>
    </row>
    <row r="288" spans="1:49" x14ac:dyDescent="0.2">
      <c r="A288" s="169"/>
      <c r="B288" s="169"/>
      <c r="C288" s="169"/>
      <c r="D288" s="169"/>
      <c r="E288" s="169"/>
      <c r="F288" s="169"/>
      <c r="G288" s="169"/>
      <c r="H288" s="169"/>
      <c r="I288" s="169"/>
      <c r="J288" s="169"/>
      <c r="K288" s="169"/>
      <c r="L288" s="169"/>
      <c r="M288" s="169"/>
      <c r="N288" s="169"/>
      <c r="O288" s="169"/>
      <c r="P288" s="169"/>
      <c r="Q288" s="169"/>
      <c r="R288" s="169"/>
      <c r="S288" s="169"/>
      <c r="T288" s="169"/>
      <c r="U288" s="169"/>
      <c r="V288" s="169"/>
      <c r="W288" s="169"/>
      <c r="X288" s="169"/>
      <c r="Y288" s="169"/>
      <c r="Z288" s="169"/>
      <c r="AA288" s="169"/>
      <c r="AB288" s="169"/>
      <c r="AC288" s="169"/>
      <c r="AD288" s="169"/>
      <c r="AE288" s="169"/>
      <c r="AF288" s="169"/>
      <c r="AG288" s="169"/>
      <c r="AH288" s="169"/>
      <c r="AI288" s="169"/>
      <c r="AJ288" s="169"/>
      <c r="AK288" s="169"/>
      <c r="AL288" s="169"/>
      <c r="AM288" s="169"/>
      <c r="AN288" s="169"/>
      <c r="AO288" s="169"/>
      <c r="AP288" s="169"/>
      <c r="AQ288" s="169"/>
      <c r="AR288" s="169"/>
      <c r="AS288" s="169"/>
      <c r="AT288" s="169"/>
      <c r="AU288" s="169"/>
      <c r="AV288" s="169"/>
      <c r="AW288" s="169"/>
    </row>
    <row r="289" spans="1:49" x14ac:dyDescent="0.2">
      <c r="A289" s="169"/>
      <c r="B289" s="169"/>
      <c r="C289" s="169"/>
      <c r="D289" s="169"/>
      <c r="E289" s="169"/>
      <c r="F289" s="169"/>
      <c r="G289" s="169"/>
      <c r="H289" s="169"/>
      <c r="I289" s="169"/>
      <c r="J289" s="169"/>
      <c r="K289" s="169"/>
      <c r="L289" s="169"/>
      <c r="M289" s="169"/>
      <c r="N289" s="169"/>
      <c r="O289" s="169"/>
      <c r="P289" s="169"/>
      <c r="Q289" s="169"/>
      <c r="R289" s="169"/>
      <c r="S289" s="169"/>
      <c r="T289" s="169"/>
      <c r="U289" s="169"/>
      <c r="V289" s="169"/>
      <c r="W289" s="169"/>
      <c r="X289" s="169"/>
      <c r="Y289" s="169"/>
      <c r="Z289" s="169"/>
      <c r="AA289" s="169"/>
      <c r="AB289" s="169"/>
      <c r="AC289" s="169"/>
      <c r="AD289" s="169"/>
      <c r="AE289" s="169"/>
      <c r="AF289" s="169"/>
      <c r="AG289" s="169"/>
      <c r="AH289" s="169"/>
      <c r="AI289" s="169"/>
      <c r="AJ289" s="169"/>
      <c r="AK289" s="169"/>
      <c r="AL289" s="169"/>
      <c r="AM289" s="169"/>
      <c r="AN289" s="169"/>
      <c r="AO289" s="169"/>
      <c r="AP289" s="169"/>
      <c r="AQ289" s="169"/>
      <c r="AR289" s="169"/>
      <c r="AS289" s="169"/>
      <c r="AT289" s="169"/>
      <c r="AU289" s="169"/>
      <c r="AV289" s="169"/>
      <c r="AW289" s="169"/>
    </row>
    <row r="290" spans="1:49" x14ac:dyDescent="0.2">
      <c r="A290" s="169"/>
      <c r="B290" s="169"/>
      <c r="C290" s="169"/>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69"/>
      <c r="AK290" s="169"/>
      <c r="AL290" s="169"/>
      <c r="AM290" s="169"/>
      <c r="AN290" s="169"/>
      <c r="AO290" s="169"/>
      <c r="AP290" s="169"/>
      <c r="AQ290" s="169"/>
      <c r="AR290" s="169"/>
      <c r="AS290" s="169"/>
      <c r="AT290" s="169"/>
      <c r="AU290" s="169"/>
      <c r="AV290" s="169"/>
      <c r="AW290" s="169"/>
    </row>
    <row r="291" spans="1:49" x14ac:dyDescent="0.2">
      <c r="A291" s="169"/>
      <c r="B291" s="169"/>
      <c r="C291" s="169"/>
      <c r="D291" s="169"/>
      <c r="E291" s="169"/>
      <c r="F291" s="169"/>
      <c r="G291" s="169"/>
      <c r="H291" s="169"/>
      <c r="I291" s="169"/>
      <c r="J291" s="169"/>
      <c r="K291" s="169"/>
      <c r="L291" s="169"/>
      <c r="M291" s="169"/>
      <c r="N291" s="169"/>
      <c r="O291" s="169"/>
      <c r="P291" s="169"/>
      <c r="Q291" s="169"/>
      <c r="R291" s="169"/>
      <c r="S291" s="169"/>
      <c r="T291" s="169"/>
      <c r="U291" s="169"/>
      <c r="V291" s="169"/>
      <c r="W291" s="169"/>
      <c r="X291" s="169"/>
      <c r="Y291" s="169"/>
      <c r="Z291" s="169"/>
      <c r="AA291" s="169"/>
      <c r="AB291" s="169"/>
      <c r="AC291" s="169"/>
      <c r="AD291" s="169"/>
      <c r="AE291" s="169"/>
      <c r="AF291" s="169"/>
      <c r="AG291" s="169"/>
      <c r="AH291" s="169"/>
      <c r="AI291" s="169"/>
      <c r="AJ291" s="169"/>
      <c r="AK291" s="169"/>
      <c r="AL291" s="169"/>
      <c r="AM291" s="169"/>
      <c r="AN291" s="169"/>
      <c r="AO291" s="169"/>
      <c r="AP291" s="169"/>
      <c r="AQ291" s="169"/>
      <c r="AR291" s="169"/>
      <c r="AS291" s="169"/>
      <c r="AT291" s="169"/>
      <c r="AU291" s="169"/>
      <c r="AV291" s="169"/>
      <c r="AW291" s="169"/>
    </row>
    <row r="292" spans="1:49" x14ac:dyDescent="0.2">
      <c r="A292" s="169"/>
      <c r="B292" s="169"/>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169"/>
      <c r="AE292" s="169"/>
      <c r="AF292" s="169"/>
      <c r="AG292" s="169"/>
      <c r="AH292" s="169"/>
      <c r="AI292" s="169"/>
      <c r="AJ292" s="169"/>
      <c r="AK292" s="169"/>
      <c r="AL292" s="169"/>
      <c r="AM292" s="169"/>
      <c r="AN292" s="169"/>
      <c r="AO292" s="169"/>
      <c r="AP292" s="169"/>
      <c r="AQ292" s="169"/>
      <c r="AR292" s="169"/>
      <c r="AS292" s="169"/>
      <c r="AT292" s="169"/>
      <c r="AU292" s="169"/>
      <c r="AV292" s="169"/>
      <c r="AW292" s="169"/>
    </row>
    <row r="293" spans="1:49" x14ac:dyDescent="0.2">
      <c r="A293" s="169"/>
      <c r="B293" s="169"/>
      <c r="C293" s="169"/>
      <c r="D293" s="169"/>
      <c r="E293" s="169"/>
      <c r="F293" s="169"/>
      <c r="G293" s="169"/>
      <c r="H293" s="169"/>
      <c r="I293" s="169"/>
      <c r="J293" s="169"/>
      <c r="K293" s="169"/>
      <c r="L293" s="169"/>
      <c r="M293" s="169"/>
      <c r="N293" s="169"/>
      <c r="O293" s="169"/>
      <c r="P293" s="169"/>
      <c r="Q293" s="169"/>
      <c r="R293" s="169"/>
      <c r="S293" s="169"/>
      <c r="T293" s="169"/>
      <c r="U293" s="169"/>
      <c r="V293" s="169"/>
      <c r="W293" s="169"/>
      <c r="X293" s="169"/>
      <c r="Y293" s="169"/>
      <c r="Z293" s="169"/>
      <c r="AA293" s="169"/>
      <c r="AB293" s="169"/>
      <c r="AC293" s="169"/>
      <c r="AD293" s="169"/>
      <c r="AE293" s="169"/>
      <c r="AF293" s="169"/>
      <c r="AG293" s="169"/>
      <c r="AH293" s="169"/>
      <c r="AI293" s="169"/>
      <c r="AJ293" s="169"/>
      <c r="AK293" s="169"/>
      <c r="AL293" s="169"/>
      <c r="AM293" s="169"/>
      <c r="AN293" s="169"/>
      <c r="AO293" s="169"/>
      <c r="AP293" s="169"/>
      <c r="AQ293" s="169"/>
      <c r="AR293" s="169"/>
      <c r="AS293" s="169"/>
      <c r="AT293" s="169"/>
      <c r="AU293" s="169"/>
      <c r="AV293" s="169"/>
      <c r="AW293" s="169"/>
    </row>
    <row r="294" spans="1:49" x14ac:dyDescent="0.2">
      <c r="A294" s="169"/>
      <c r="B294" s="169"/>
      <c r="C294" s="169"/>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c r="AT294" s="169"/>
      <c r="AU294" s="169"/>
      <c r="AV294" s="169"/>
      <c r="AW294" s="169"/>
    </row>
    <row r="295" spans="1:49" x14ac:dyDescent="0.2">
      <c r="A295" s="169"/>
      <c r="B295" s="169"/>
      <c r="C295" s="169"/>
      <c r="D295" s="169"/>
      <c r="E295" s="169"/>
      <c r="F295" s="169"/>
      <c r="G295" s="169"/>
      <c r="H295" s="169"/>
      <c r="I295" s="169"/>
      <c r="J295" s="169"/>
      <c r="K295" s="169"/>
      <c r="L295" s="169"/>
      <c r="M295" s="169"/>
      <c r="N295" s="169"/>
      <c r="O295" s="169"/>
      <c r="P295" s="169"/>
      <c r="Q295" s="169"/>
      <c r="R295" s="169"/>
      <c r="S295" s="169"/>
      <c r="T295" s="169"/>
      <c r="U295" s="169"/>
      <c r="V295" s="169"/>
      <c r="W295" s="169"/>
      <c r="X295" s="169"/>
      <c r="Y295" s="169"/>
      <c r="Z295" s="169"/>
      <c r="AA295" s="169"/>
      <c r="AB295" s="169"/>
      <c r="AC295" s="169"/>
      <c r="AD295" s="169"/>
      <c r="AE295" s="169"/>
      <c r="AF295" s="169"/>
      <c r="AG295" s="169"/>
      <c r="AH295" s="169"/>
      <c r="AI295" s="169"/>
      <c r="AJ295" s="169"/>
      <c r="AK295" s="169"/>
      <c r="AL295" s="169"/>
      <c r="AM295" s="169"/>
      <c r="AN295" s="169"/>
      <c r="AO295" s="169"/>
      <c r="AP295" s="169"/>
      <c r="AQ295" s="169"/>
      <c r="AR295" s="169"/>
      <c r="AS295" s="169"/>
      <c r="AT295" s="169"/>
      <c r="AU295" s="169"/>
      <c r="AV295" s="169"/>
      <c r="AW295" s="169"/>
    </row>
    <row r="296" spans="1:49" x14ac:dyDescent="0.2">
      <c r="A296" s="169"/>
      <c r="B296" s="169"/>
      <c r="C296" s="169"/>
      <c r="D296" s="169"/>
      <c r="E296" s="169"/>
      <c r="F296" s="169"/>
      <c r="G296" s="169"/>
      <c r="H296" s="169"/>
      <c r="I296" s="169"/>
      <c r="J296" s="169"/>
      <c r="K296" s="169"/>
      <c r="L296" s="169"/>
      <c r="M296" s="169"/>
      <c r="N296" s="169"/>
      <c r="O296" s="169"/>
      <c r="P296" s="169"/>
      <c r="Q296" s="169"/>
      <c r="R296" s="169"/>
      <c r="S296" s="169"/>
      <c r="T296" s="169"/>
      <c r="U296" s="169"/>
      <c r="V296" s="169"/>
      <c r="W296" s="169"/>
      <c r="X296" s="169"/>
      <c r="Y296" s="169"/>
      <c r="Z296" s="169"/>
      <c r="AA296" s="169"/>
      <c r="AB296" s="169"/>
      <c r="AC296" s="169"/>
      <c r="AD296" s="169"/>
      <c r="AE296" s="169"/>
      <c r="AF296" s="169"/>
      <c r="AG296" s="169"/>
      <c r="AH296" s="169"/>
      <c r="AI296" s="169"/>
      <c r="AJ296" s="169"/>
      <c r="AK296" s="169"/>
      <c r="AL296" s="169"/>
      <c r="AM296" s="169"/>
      <c r="AN296" s="169"/>
      <c r="AO296" s="169"/>
      <c r="AP296" s="169"/>
      <c r="AQ296" s="169"/>
      <c r="AR296" s="169"/>
      <c r="AS296" s="169"/>
      <c r="AT296" s="169"/>
      <c r="AU296" s="169"/>
      <c r="AV296" s="169"/>
      <c r="AW296" s="169"/>
    </row>
    <row r="297" spans="1:49" x14ac:dyDescent="0.2">
      <c r="A297" s="169"/>
      <c r="B297" s="169"/>
      <c r="C297" s="169"/>
      <c r="D297" s="169"/>
      <c r="E297" s="169"/>
      <c r="F297" s="169"/>
      <c r="G297" s="169"/>
      <c r="H297" s="169"/>
      <c r="I297" s="169"/>
      <c r="J297" s="169"/>
      <c r="K297" s="169"/>
      <c r="L297" s="169"/>
      <c r="M297" s="169"/>
      <c r="N297" s="169"/>
      <c r="O297" s="169"/>
      <c r="P297" s="169"/>
      <c r="Q297" s="169"/>
      <c r="R297" s="169"/>
      <c r="S297" s="169"/>
      <c r="T297" s="169"/>
      <c r="U297" s="169"/>
      <c r="V297" s="169"/>
      <c r="W297" s="169"/>
      <c r="X297" s="169"/>
      <c r="Y297" s="169"/>
      <c r="Z297" s="169"/>
      <c r="AA297" s="169"/>
      <c r="AB297" s="169"/>
      <c r="AC297" s="169"/>
      <c r="AD297" s="169"/>
      <c r="AE297" s="169"/>
      <c r="AF297" s="169"/>
      <c r="AG297" s="169"/>
      <c r="AH297" s="169"/>
      <c r="AI297" s="169"/>
      <c r="AJ297" s="169"/>
      <c r="AK297" s="169"/>
      <c r="AL297" s="169"/>
      <c r="AM297" s="169"/>
      <c r="AN297" s="169"/>
      <c r="AO297" s="169"/>
      <c r="AP297" s="169"/>
      <c r="AQ297" s="169"/>
      <c r="AR297" s="169"/>
      <c r="AS297" s="169"/>
      <c r="AT297" s="169"/>
      <c r="AU297" s="169"/>
      <c r="AV297" s="169"/>
      <c r="AW297" s="169"/>
    </row>
    <row r="298" spans="1:49" x14ac:dyDescent="0.2">
      <c r="A298" s="169"/>
      <c r="B298" s="169"/>
      <c r="C298" s="169"/>
      <c r="D298" s="169"/>
      <c r="E298" s="169"/>
      <c r="F298" s="169"/>
      <c r="G298" s="169"/>
      <c r="H298" s="169"/>
      <c r="I298" s="169"/>
      <c r="J298" s="169"/>
      <c r="K298" s="169"/>
      <c r="L298" s="169"/>
      <c r="M298" s="169"/>
      <c r="N298" s="169"/>
      <c r="O298" s="169"/>
      <c r="P298" s="169"/>
      <c r="Q298" s="169"/>
      <c r="R298" s="169"/>
      <c r="S298" s="169"/>
      <c r="T298" s="169"/>
      <c r="U298" s="169"/>
      <c r="V298" s="169"/>
      <c r="W298" s="169"/>
      <c r="X298" s="169"/>
      <c r="Y298" s="169"/>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row>
    <row r="299" spans="1:49" x14ac:dyDescent="0.2">
      <c r="A299" s="169"/>
      <c r="B299" s="169"/>
      <c r="C299" s="169"/>
      <c r="D299" s="169"/>
      <c r="E299" s="169"/>
      <c r="F299" s="169"/>
      <c r="G299" s="169"/>
      <c r="H299" s="169"/>
      <c r="I299" s="169"/>
      <c r="J299" s="169"/>
      <c r="K299" s="169"/>
      <c r="L299" s="169"/>
      <c r="M299" s="169"/>
      <c r="N299" s="169"/>
      <c r="O299" s="169"/>
      <c r="P299" s="169"/>
      <c r="Q299" s="169"/>
      <c r="R299" s="169"/>
      <c r="S299" s="169"/>
      <c r="T299" s="169"/>
      <c r="U299" s="169"/>
      <c r="V299" s="169"/>
      <c r="W299" s="169"/>
      <c r="X299" s="169"/>
      <c r="Y299" s="169"/>
      <c r="Z299" s="169"/>
      <c r="AA299" s="169"/>
      <c r="AB299" s="169"/>
      <c r="AC299" s="169"/>
      <c r="AD299" s="169"/>
      <c r="AE299" s="169"/>
      <c r="AF299" s="169"/>
      <c r="AG299" s="169"/>
      <c r="AH299" s="169"/>
      <c r="AI299" s="169"/>
      <c r="AJ299" s="169"/>
      <c r="AK299" s="169"/>
      <c r="AL299" s="169"/>
      <c r="AM299" s="169"/>
      <c r="AN299" s="169"/>
      <c r="AO299" s="169"/>
      <c r="AP299" s="169"/>
      <c r="AQ299" s="169"/>
      <c r="AR299" s="169"/>
      <c r="AS299" s="169"/>
      <c r="AT299" s="169"/>
      <c r="AU299" s="169"/>
      <c r="AV299" s="169"/>
      <c r="AW299" s="169"/>
    </row>
    <row r="300" spans="1:49" x14ac:dyDescent="0.2">
      <c r="A300" s="169"/>
      <c r="B300" s="169"/>
      <c r="C300" s="169"/>
      <c r="D300" s="169"/>
      <c r="E300" s="169"/>
      <c r="F300" s="169"/>
      <c r="G300" s="169"/>
      <c r="H300" s="169"/>
      <c r="I300" s="169"/>
      <c r="J300" s="169"/>
      <c r="K300" s="169"/>
      <c r="L300" s="169"/>
      <c r="M300" s="169"/>
      <c r="N300" s="169"/>
      <c r="O300" s="169"/>
      <c r="P300" s="169"/>
      <c r="Q300" s="169"/>
      <c r="R300" s="169"/>
      <c r="S300" s="169"/>
      <c r="T300" s="169"/>
      <c r="U300" s="169"/>
      <c r="V300" s="169"/>
      <c r="W300" s="169"/>
      <c r="X300" s="169"/>
      <c r="Y300" s="169"/>
      <c r="Z300" s="169"/>
      <c r="AA300" s="169"/>
      <c r="AB300" s="169"/>
      <c r="AC300" s="169"/>
      <c r="AD300" s="169"/>
      <c r="AE300" s="169"/>
      <c r="AF300" s="169"/>
      <c r="AG300" s="169"/>
      <c r="AH300" s="169"/>
      <c r="AI300" s="169"/>
      <c r="AJ300" s="169"/>
      <c r="AK300" s="169"/>
      <c r="AL300" s="169"/>
      <c r="AM300" s="169"/>
      <c r="AN300" s="169"/>
      <c r="AO300" s="169"/>
      <c r="AP300" s="169"/>
      <c r="AQ300" s="169"/>
      <c r="AR300" s="169"/>
      <c r="AS300" s="169"/>
      <c r="AT300" s="169"/>
      <c r="AU300" s="169"/>
      <c r="AV300" s="169"/>
      <c r="AW300" s="169"/>
    </row>
    <row r="301" spans="1:49" x14ac:dyDescent="0.2">
      <c r="A301" s="169"/>
      <c r="B301" s="169"/>
      <c r="C301" s="169"/>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69"/>
      <c r="Z301" s="169"/>
      <c r="AA301" s="169"/>
      <c r="AB301" s="169"/>
      <c r="AC301" s="169"/>
      <c r="AD301" s="169"/>
      <c r="AE301" s="169"/>
      <c r="AF301" s="169"/>
      <c r="AG301" s="169"/>
      <c r="AH301" s="169"/>
      <c r="AI301" s="169"/>
      <c r="AJ301" s="169"/>
      <c r="AK301" s="169"/>
      <c r="AL301" s="169"/>
      <c r="AM301" s="169"/>
      <c r="AN301" s="169"/>
      <c r="AO301" s="169"/>
      <c r="AP301" s="169"/>
      <c r="AQ301" s="169"/>
      <c r="AR301" s="169"/>
      <c r="AS301" s="169"/>
      <c r="AT301" s="169"/>
      <c r="AU301" s="169"/>
      <c r="AV301" s="169"/>
      <c r="AW301" s="169"/>
    </row>
    <row r="302" spans="1:49" x14ac:dyDescent="0.2">
      <c r="A302" s="169"/>
      <c r="B302" s="169"/>
      <c r="C302" s="169"/>
      <c r="D302" s="169"/>
      <c r="E302" s="169"/>
      <c r="F302" s="169"/>
      <c r="G302" s="169"/>
      <c r="H302" s="169"/>
      <c r="I302" s="169"/>
      <c r="J302" s="169"/>
      <c r="K302" s="169"/>
      <c r="L302" s="169"/>
      <c r="M302" s="169"/>
      <c r="N302" s="169"/>
      <c r="O302" s="169"/>
      <c r="P302" s="169"/>
      <c r="Q302" s="169"/>
      <c r="R302" s="169"/>
      <c r="S302" s="169"/>
      <c r="T302" s="169"/>
      <c r="U302" s="169"/>
      <c r="V302" s="169"/>
      <c r="W302" s="169"/>
      <c r="X302" s="169"/>
      <c r="Y302" s="169"/>
      <c r="Z302" s="169"/>
      <c r="AA302" s="169"/>
      <c r="AB302" s="169"/>
      <c r="AC302" s="169"/>
      <c r="AD302" s="169"/>
      <c r="AE302" s="169"/>
      <c r="AF302" s="169"/>
      <c r="AG302" s="169"/>
      <c r="AH302" s="169"/>
      <c r="AI302" s="169"/>
      <c r="AJ302" s="169"/>
      <c r="AK302" s="169"/>
      <c r="AL302" s="169"/>
      <c r="AM302" s="169"/>
      <c r="AN302" s="169"/>
      <c r="AO302" s="169"/>
      <c r="AP302" s="169"/>
      <c r="AQ302" s="169"/>
      <c r="AR302" s="169"/>
      <c r="AS302" s="169"/>
      <c r="AT302" s="169"/>
      <c r="AU302" s="169"/>
      <c r="AV302" s="169"/>
      <c r="AW302" s="169"/>
    </row>
    <row r="303" spans="1:49" x14ac:dyDescent="0.2">
      <c r="A303" s="169"/>
      <c r="B303" s="169"/>
      <c r="C303" s="169"/>
      <c r="D303" s="169"/>
      <c r="E303" s="169"/>
      <c r="F303" s="169"/>
      <c r="G303" s="169"/>
      <c r="H303" s="169"/>
      <c r="I303" s="169"/>
      <c r="J303" s="169"/>
      <c r="K303" s="169"/>
      <c r="L303" s="169"/>
      <c r="M303" s="169"/>
      <c r="N303" s="169"/>
      <c r="O303" s="169"/>
      <c r="P303" s="169"/>
      <c r="Q303" s="169"/>
      <c r="R303" s="169"/>
      <c r="S303" s="169"/>
      <c r="T303" s="169"/>
      <c r="U303" s="169"/>
      <c r="V303" s="169"/>
      <c r="W303" s="169"/>
      <c r="X303" s="169"/>
      <c r="Y303" s="169"/>
      <c r="Z303" s="169"/>
      <c r="AA303" s="169"/>
      <c r="AB303" s="169"/>
      <c r="AC303" s="169"/>
      <c r="AD303" s="169"/>
      <c r="AE303" s="169"/>
      <c r="AF303" s="169"/>
      <c r="AG303" s="169"/>
      <c r="AH303" s="169"/>
      <c r="AI303" s="169"/>
      <c r="AJ303" s="169"/>
      <c r="AK303" s="169"/>
      <c r="AL303" s="169"/>
      <c r="AM303" s="169"/>
      <c r="AN303" s="169"/>
      <c r="AO303" s="169"/>
      <c r="AP303" s="169"/>
      <c r="AQ303" s="169"/>
      <c r="AR303" s="169"/>
      <c r="AS303" s="169"/>
      <c r="AT303" s="169"/>
      <c r="AU303" s="169"/>
      <c r="AV303" s="169"/>
      <c r="AW303" s="169"/>
    </row>
    <row r="304" spans="1:49" x14ac:dyDescent="0.2">
      <c r="A304" s="169"/>
      <c r="B304" s="169"/>
      <c r="C304" s="169"/>
      <c r="D304" s="169"/>
      <c r="E304" s="169"/>
      <c r="F304" s="169"/>
      <c r="G304" s="169"/>
      <c r="H304" s="169"/>
      <c r="I304" s="169"/>
      <c r="J304" s="169"/>
      <c r="K304" s="169"/>
      <c r="L304" s="169"/>
      <c r="M304" s="169"/>
      <c r="N304" s="169"/>
      <c r="O304" s="169"/>
      <c r="P304" s="169"/>
      <c r="Q304" s="169"/>
      <c r="R304" s="169"/>
      <c r="S304" s="169"/>
      <c r="T304" s="169"/>
      <c r="U304" s="169"/>
      <c r="V304" s="169"/>
      <c r="W304" s="169"/>
      <c r="X304" s="169"/>
      <c r="Y304" s="169"/>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c r="AT304" s="169"/>
      <c r="AU304" s="169"/>
      <c r="AV304" s="169"/>
      <c r="AW304" s="169"/>
    </row>
    <row r="305" spans="1:49" x14ac:dyDescent="0.2">
      <c r="A305" s="169"/>
      <c r="B305" s="169"/>
      <c r="C305" s="169"/>
      <c r="D305" s="169"/>
      <c r="E305" s="169"/>
      <c r="F305" s="169"/>
      <c r="G305" s="169"/>
      <c r="H305" s="169"/>
      <c r="I305" s="169"/>
      <c r="J305" s="169"/>
      <c r="K305" s="169"/>
      <c r="L305" s="169"/>
      <c r="M305" s="169"/>
      <c r="N305" s="169"/>
      <c r="O305" s="169"/>
      <c r="P305" s="169"/>
      <c r="Q305" s="169"/>
      <c r="R305" s="169"/>
      <c r="S305" s="169"/>
      <c r="T305" s="169"/>
      <c r="U305" s="169"/>
      <c r="V305" s="169"/>
      <c r="W305" s="169"/>
      <c r="X305" s="169"/>
      <c r="Y305" s="169"/>
      <c r="Z305" s="169"/>
      <c r="AA305" s="169"/>
      <c r="AB305" s="169"/>
      <c r="AC305" s="169"/>
      <c r="AD305" s="169"/>
      <c r="AE305" s="169"/>
      <c r="AF305" s="169"/>
      <c r="AG305" s="169"/>
      <c r="AH305" s="169"/>
      <c r="AI305" s="169"/>
      <c r="AJ305" s="169"/>
      <c r="AK305" s="169"/>
      <c r="AL305" s="169"/>
      <c r="AM305" s="169"/>
      <c r="AN305" s="169"/>
      <c r="AO305" s="169"/>
      <c r="AP305" s="169"/>
      <c r="AQ305" s="169"/>
      <c r="AR305" s="169"/>
      <c r="AS305" s="169"/>
      <c r="AT305" s="169"/>
      <c r="AU305" s="169"/>
      <c r="AV305" s="169"/>
      <c r="AW305" s="169"/>
    </row>
    <row r="306" spans="1:49" x14ac:dyDescent="0.2">
      <c r="A306" s="169"/>
      <c r="B306" s="169"/>
      <c r="C306" s="169"/>
      <c r="D306" s="169"/>
      <c r="E306" s="169"/>
      <c r="F306" s="169"/>
      <c r="G306" s="169"/>
      <c r="H306" s="169"/>
      <c r="I306" s="169"/>
      <c r="J306" s="169"/>
      <c r="K306" s="169"/>
      <c r="L306" s="169"/>
      <c r="M306" s="169"/>
      <c r="N306" s="169"/>
      <c r="O306" s="169"/>
      <c r="P306" s="169"/>
      <c r="Q306" s="169"/>
      <c r="R306" s="169"/>
      <c r="S306" s="169"/>
      <c r="T306" s="169"/>
      <c r="U306" s="169"/>
      <c r="V306" s="169"/>
      <c r="W306" s="169"/>
      <c r="X306" s="169"/>
      <c r="Y306" s="169"/>
      <c r="Z306" s="169"/>
      <c r="AA306" s="169"/>
      <c r="AB306" s="169"/>
      <c r="AC306" s="169"/>
      <c r="AD306" s="169"/>
      <c r="AE306" s="169"/>
      <c r="AF306" s="169"/>
      <c r="AG306" s="169"/>
      <c r="AH306" s="169"/>
      <c r="AI306" s="169"/>
      <c r="AJ306" s="169"/>
      <c r="AK306" s="169"/>
      <c r="AL306" s="169"/>
      <c r="AM306" s="169"/>
      <c r="AN306" s="169"/>
      <c r="AO306" s="169"/>
      <c r="AP306" s="169"/>
      <c r="AQ306" s="169"/>
      <c r="AR306" s="169"/>
      <c r="AS306" s="169"/>
      <c r="AT306" s="169"/>
      <c r="AU306" s="169"/>
      <c r="AV306" s="169"/>
      <c r="AW306" s="169"/>
    </row>
    <row r="307" spans="1:49" x14ac:dyDescent="0.2">
      <c r="A307" s="169"/>
      <c r="B307" s="169"/>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c r="AB307" s="169"/>
      <c r="AC307" s="169"/>
      <c r="AD307" s="169"/>
      <c r="AE307" s="169"/>
      <c r="AF307" s="169"/>
      <c r="AG307" s="169"/>
      <c r="AH307" s="169"/>
      <c r="AI307" s="169"/>
      <c r="AJ307" s="169"/>
      <c r="AK307" s="169"/>
      <c r="AL307" s="169"/>
      <c r="AM307" s="169"/>
      <c r="AN307" s="169"/>
      <c r="AO307" s="169"/>
      <c r="AP307" s="169"/>
      <c r="AQ307" s="169"/>
      <c r="AR307" s="169"/>
      <c r="AS307" s="169"/>
      <c r="AT307" s="169"/>
      <c r="AU307" s="169"/>
      <c r="AV307" s="169"/>
      <c r="AW307" s="169"/>
    </row>
    <row r="308" spans="1:49" x14ac:dyDescent="0.2">
      <c r="A308" s="169"/>
      <c r="B308" s="169"/>
      <c r="C308" s="169"/>
      <c r="D308" s="169"/>
      <c r="E308" s="169"/>
      <c r="F308" s="169"/>
      <c r="G308" s="169"/>
      <c r="H308" s="169"/>
      <c r="I308" s="169"/>
      <c r="J308" s="169"/>
      <c r="K308" s="169"/>
      <c r="L308" s="169"/>
      <c r="M308" s="169"/>
      <c r="N308" s="169"/>
      <c r="O308" s="169"/>
      <c r="P308" s="169"/>
      <c r="Q308" s="169"/>
      <c r="R308" s="169"/>
      <c r="S308" s="169"/>
      <c r="T308" s="169"/>
      <c r="U308" s="169"/>
      <c r="V308" s="169"/>
      <c r="W308" s="169"/>
      <c r="X308" s="169"/>
      <c r="Y308" s="169"/>
      <c r="Z308" s="169"/>
      <c r="AA308" s="169"/>
      <c r="AB308" s="169"/>
      <c r="AC308" s="169"/>
      <c r="AD308" s="169"/>
      <c r="AE308" s="169"/>
      <c r="AF308" s="169"/>
      <c r="AG308" s="169"/>
      <c r="AH308" s="169"/>
      <c r="AI308" s="169"/>
      <c r="AJ308" s="169"/>
      <c r="AK308" s="169"/>
      <c r="AL308" s="169"/>
      <c r="AM308" s="169"/>
      <c r="AN308" s="169"/>
      <c r="AO308" s="169"/>
      <c r="AP308" s="169"/>
      <c r="AQ308" s="169"/>
      <c r="AR308" s="169"/>
      <c r="AS308" s="169"/>
      <c r="AT308" s="169"/>
      <c r="AU308" s="169"/>
      <c r="AV308" s="169"/>
      <c r="AW308" s="169"/>
    </row>
    <row r="309" spans="1:49" x14ac:dyDescent="0.2">
      <c r="A309" s="169"/>
      <c r="B309" s="169"/>
      <c r="C309" s="169"/>
      <c r="D309" s="169"/>
      <c r="E309" s="169"/>
      <c r="F309" s="169"/>
      <c r="G309" s="169"/>
      <c r="H309" s="169"/>
      <c r="I309" s="169"/>
      <c r="J309" s="169"/>
      <c r="K309" s="169"/>
      <c r="L309" s="169"/>
      <c r="M309" s="169"/>
      <c r="N309" s="169"/>
      <c r="O309" s="169"/>
      <c r="P309" s="169"/>
      <c r="Q309" s="169"/>
      <c r="R309" s="169"/>
      <c r="S309" s="169"/>
      <c r="T309" s="169"/>
      <c r="U309" s="169"/>
      <c r="V309" s="169"/>
      <c r="W309" s="169"/>
      <c r="X309" s="169"/>
      <c r="Y309" s="169"/>
      <c r="Z309" s="169"/>
      <c r="AA309" s="169"/>
      <c r="AB309" s="169"/>
      <c r="AC309" s="169"/>
      <c r="AD309" s="169"/>
      <c r="AE309" s="169"/>
      <c r="AF309" s="169"/>
      <c r="AG309" s="169"/>
      <c r="AH309" s="169"/>
      <c r="AI309" s="169"/>
      <c r="AJ309" s="169"/>
      <c r="AK309" s="169"/>
      <c r="AL309" s="169"/>
      <c r="AM309" s="169"/>
      <c r="AN309" s="169"/>
      <c r="AO309" s="169"/>
      <c r="AP309" s="169"/>
      <c r="AQ309" s="169"/>
      <c r="AR309" s="169"/>
      <c r="AS309" s="169"/>
      <c r="AT309" s="169"/>
      <c r="AU309" s="169"/>
      <c r="AV309" s="169"/>
      <c r="AW309" s="169"/>
    </row>
    <row r="310" spans="1:49" x14ac:dyDescent="0.2">
      <c r="A310" s="169"/>
      <c r="B310" s="169"/>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69"/>
      <c r="Z310" s="169"/>
      <c r="AA310" s="169"/>
      <c r="AB310" s="169"/>
      <c r="AC310" s="169"/>
      <c r="AD310" s="169"/>
      <c r="AE310" s="169"/>
      <c r="AF310" s="169"/>
      <c r="AG310" s="169"/>
      <c r="AH310" s="169"/>
      <c r="AI310" s="169"/>
      <c r="AJ310" s="169"/>
      <c r="AK310" s="169"/>
      <c r="AL310" s="169"/>
      <c r="AM310" s="169"/>
      <c r="AN310" s="169"/>
      <c r="AO310" s="169"/>
      <c r="AP310" s="169"/>
      <c r="AQ310" s="169"/>
      <c r="AR310" s="169"/>
      <c r="AS310" s="169"/>
      <c r="AT310" s="169"/>
      <c r="AU310" s="169"/>
      <c r="AV310" s="169"/>
      <c r="AW310" s="169"/>
    </row>
    <row r="311" spans="1:49" x14ac:dyDescent="0.2">
      <c r="A311" s="169"/>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c r="AA311" s="169"/>
      <c r="AB311" s="169"/>
      <c r="AC311" s="169"/>
      <c r="AD311" s="169"/>
      <c r="AE311" s="169"/>
      <c r="AF311" s="169"/>
      <c r="AG311" s="169"/>
      <c r="AH311" s="169"/>
      <c r="AI311" s="169"/>
      <c r="AJ311" s="169"/>
      <c r="AK311" s="169"/>
      <c r="AL311" s="169"/>
      <c r="AM311" s="169"/>
      <c r="AN311" s="169"/>
      <c r="AO311" s="169"/>
      <c r="AP311" s="169"/>
      <c r="AQ311" s="169"/>
      <c r="AR311" s="169"/>
      <c r="AS311" s="169"/>
      <c r="AT311" s="169"/>
      <c r="AU311" s="169"/>
      <c r="AV311" s="169"/>
      <c r="AW311" s="169"/>
    </row>
    <row r="312" spans="1:49" x14ac:dyDescent="0.2">
      <c r="A312" s="169"/>
      <c r="B312" s="169"/>
      <c r="C312" s="169"/>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69"/>
      <c r="Z312" s="169"/>
      <c r="AA312" s="169"/>
      <c r="AB312" s="169"/>
      <c r="AC312" s="169"/>
      <c r="AD312" s="169"/>
      <c r="AE312" s="169"/>
      <c r="AF312" s="169"/>
      <c r="AG312" s="169"/>
      <c r="AH312" s="169"/>
      <c r="AI312" s="169"/>
      <c r="AJ312" s="169"/>
      <c r="AK312" s="169"/>
      <c r="AL312" s="169"/>
      <c r="AM312" s="169"/>
      <c r="AN312" s="169"/>
      <c r="AO312" s="169"/>
      <c r="AP312" s="169"/>
      <c r="AQ312" s="169"/>
      <c r="AR312" s="169"/>
      <c r="AS312" s="169"/>
      <c r="AT312" s="169"/>
      <c r="AU312" s="169"/>
      <c r="AV312" s="169"/>
      <c r="AW312" s="169"/>
    </row>
    <row r="313" spans="1:49" x14ac:dyDescent="0.2">
      <c r="A313" s="169"/>
      <c r="B313" s="169"/>
      <c r="C313" s="169"/>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69"/>
      <c r="Z313" s="169"/>
      <c r="AA313" s="169"/>
      <c r="AB313" s="169"/>
      <c r="AC313" s="169"/>
      <c r="AD313" s="169"/>
      <c r="AE313" s="169"/>
      <c r="AF313" s="169"/>
      <c r="AG313" s="169"/>
      <c r="AH313" s="169"/>
      <c r="AI313" s="169"/>
      <c r="AJ313" s="169"/>
      <c r="AK313" s="169"/>
      <c r="AL313" s="169"/>
      <c r="AM313" s="169"/>
      <c r="AN313" s="169"/>
      <c r="AO313" s="169"/>
      <c r="AP313" s="169"/>
      <c r="AQ313" s="169"/>
      <c r="AR313" s="169"/>
      <c r="AS313" s="169"/>
      <c r="AT313" s="169"/>
      <c r="AU313" s="169"/>
      <c r="AV313" s="169"/>
      <c r="AW313" s="169"/>
    </row>
    <row r="314" spans="1:49" x14ac:dyDescent="0.2">
      <c r="A314" s="169"/>
      <c r="B314" s="169"/>
      <c r="C314" s="169"/>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row>
    <row r="315" spans="1:49" x14ac:dyDescent="0.2">
      <c r="A315" s="169"/>
      <c r="B315" s="169"/>
      <c r="C315" s="169"/>
      <c r="D315" s="169"/>
      <c r="E315" s="169"/>
      <c r="F315" s="169"/>
      <c r="G315" s="169"/>
      <c r="H315" s="169"/>
      <c r="I315" s="169"/>
      <c r="J315" s="169"/>
      <c r="K315" s="169"/>
      <c r="L315" s="169"/>
      <c r="M315" s="169"/>
      <c r="N315" s="169"/>
      <c r="O315" s="169"/>
      <c r="P315" s="169"/>
      <c r="Q315" s="169"/>
      <c r="R315" s="169"/>
      <c r="S315" s="169"/>
      <c r="T315" s="169"/>
      <c r="U315" s="169"/>
      <c r="V315" s="169"/>
      <c r="W315" s="169"/>
      <c r="X315" s="169"/>
      <c r="Y315" s="169"/>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row>
    <row r="316" spans="1:49" x14ac:dyDescent="0.2">
      <c r="A316" s="169"/>
      <c r="B316" s="169"/>
      <c r="C316" s="169"/>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row>
    <row r="317" spans="1:49" x14ac:dyDescent="0.2">
      <c r="A317" s="169"/>
      <c r="B317" s="169"/>
      <c r="C317" s="169"/>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69"/>
      <c r="Z317" s="169"/>
      <c r="AA317" s="169"/>
      <c r="AB317" s="169"/>
      <c r="AC317" s="169"/>
      <c r="AD317" s="169"/>
      <c r="AE317" s="169"/>
      <c r="AF317" s="169"/>
      <c r="AG317" s="169"/>
      <c r="AH317" s="169"/>
      <c r="AI317" s="169"/>
      <c r="AJ317" s="169"/>
      <c r="AK317" s="169"/>
      <c r="AL317" s="169"/>
      <c r="AM317" s="169"/>
      <c r="AN317" s="169"/>
      <c r="AO317" s="169"/>
      <c r="AP317" s="169"/>
      <c r="AQ317" s="169"/>
      <c r="AR317" s="169"/>
      <c r="AS317" s="169"/>
      <c r="AT317" s="169"/>
      <c r="AU317" s="169"/>
      <c r="AV317" s="169"/>
      <c r="AW317" s="169"/>
    </row>
    <row r="318" spans="1:49" x14ac:dyDescent="0.2">
      <c r="A318" s="169"/>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c r="AA318" s="169"/>
      <c r="AB318" s="169"/>
      <c r="AC318" s="169"/>
      <c r="AD318" s="169"/>
      <c r="AE318" s="169"/>
      <c r="AF318" s="169"/>
      <c r="AG318" s="169"/>
      <c r="AH318" s="169"/>
      <c r="AI318" s="169"/>
      <c r="AJ318" s="169"/>
      <c r="AK318" s="169"/>
      <c r="AL318" s="169"/>
      <c r="AM318" s="169"/>
      <c r="AN318" s="169"/>
      <c r="AO318" s="169"/>
      <c r="AP318" s="169"/>
      <c r="AQ318" s="169"/>
      <c r="AR318" s="169"/>
      <c r="AS318" s="169"/>
      <c r="AT318" s="169"/>
      <c r="AU318" s="169"/>
      <c r="AV318" s="169"/>
      <c r="AW318" s="169"/>
    </row>
    <row r="319" spans="1:49" x14ac:dyDescent="0.2">
      <c r="A319" s="169"/>
      <c r="B319" s="169"/>
      <c r="C319" s="169"/>
      <c r="D319" s="169"/>
      <c r="E319" s="169"/>
      <c r="F319" s="169"/>
      <c r="G319" s="169"/>
      <c r="H319" s="169"/>
      <c r="I319" s="169"/>
      <c r="J319" s="169"/>
      <c r="K319" s="169"/>
      <c r="L319" s="169"/>
      <c r="M319" s="169"/>
      <c r="N319" s="169"/>
      <c r="O319" s="169"/>
      <c r="P319" s="169"/>
      <c r="Q319" s="169"/>
      <c r="R319" s="169"/>
      <c r="S319" s="169"/>
      <c r="T319" s="169"/>
      <c r="U319" s="169"/>
      <c r="V319" s="169"/>
      <c r="W319" s="169"/>
      <c r="X319" s="169"/>
      <c r="Y319" s="169"/>
      <c r="Z319" s="169"/>
      <c r="AA319" s="169"/>
      <c r="AB319" s="169"/>
      <c r="AC319" s="169"/>
      <c r="AD319" s="169"/>
      <c r="AE319" s="169"/>
      <c r="AF319" s="169"/>
      <c r="AG319" s="169"/>
      <c r="AH319" s="169"/>
      <c r="AI319" s="169"/>
      <c r="AJ319" s="169"/>
      <c r="AK319" s="169"/>
      <c r="AL319" s="169"/>
      <c r="AM319" s="169"/>
      <c r="AN319" s="169"/>
      <c r="AO319" s="169"/>
      <c r="AP319" s="169"/>
      <c r="AQ319" s="169"/>
      <c r="AR319" s="169"/>
      <c r="AS319" s="169"/>
      <c r="AT319" s="169"/>
      <c r="AU319" s="169"/>
      <c r="AV319" s="169"/>
      <c r="AW319" s="169"/>
    </row>
    <row r="320" spans="1:49" x14ac:dyDescent="0.2">
      <c r="A320" s="169"/>
      <c r="B320" s="169"/>
      <c r="C320" s="169"/>
      <c r="D320" s="169"/>
      <c r="E320" s="169"/>
      <c r="F320" s="169"/>
      <c r="G320" s="169"/>
      <c r="H320" s="169"/>
      <c r="I320" s="169"/>
      <c r="J320" s="169"/>
      <c r="K320" s="169"/>
      <c r="L320" s="169"/>
      <c r="M320" s="169"/>
      <c r="N320" s="169"/>
      <c r="O320" s="169"/>
      <c r="P320" s="169"/>
      <c r="Q320" s="169"/>
      <c r="R320" s="169"/>
      <c r="S320" s="169"/>
      <c r="T320" s="169"/>
      <c r="U320" s="169"/>
      <c r="V320" s="169"/>
      <c r="W320" s="169"/>
      <c r="X320" s="169"/>
      <c r="Y320" s="169"/>
      <c r="Z320" s="169"/>
      <c r="AA320" s="169"/>
      <c r="AB320" s="169"/>
      <c r="AC320" s="169"/>
      <c r="AD320" s="169"/>
      <c r="AE320" s="169"/>
      <c r="AF320" s="169"/>
      <c r="AG320" s="169"/>
      <c r="AH320" s="169"/>
      <c r="AI320" s="169"/>
      <c r="AJ320" s="169"/>
      <c r="AK320" s="169"/>
      <c r="AL320" s="169"/>
      <c r="AM320" s="169"/>
      <c r="AN320" s="169"/>
      <c r="AO320" s="169"/>
      <c r="AP320" s="169"/>
      <c r="AQ320" s="169"/>
      <c r="AR320" s="169"/>
      <c r="AS320" s="169"/>
      <c r="AT320" s="169"/>
      <c r="AU320" s="169"/>
      <c r="AV320" s="169"/>
      <c r="AW320" s="169"/>
    </row>
    <row r="321" spans="1:49" x14ac:dyDescent="0.2">
      <c r="A321" s="169"/>
      <c r="B321" s="169"/>
      <c r="C321" s="169"/>
      <c r="D321" s="169"/>
      <c r="E321" s="169"/>
      <c r="F321" s="169"/>
      <c r="G321" s="169"/>
      <c r="H321" s="169"/>
      <c r="I321" s="169"/>
      <c r="J321" s="169"/>
      <c r="K321" s="169"/>
      <c r="L321" s="169"/>
      <c r="M321" s="169"/>
      <c r="N321" s="169"/>
      <c r="O321" s="169"/>
      <c r="P321" s="169"/>
      <c r="Q321" s="169"/>
      <c r="R321" s="169"/>
      <c r="S321" s="169"/>
      <c r="T321" s="169"/>
      <c r="U321" s="169"/>
      <c r="V321" s="169"/>
      <c r="W321" s="169"/>
      <c r="X321" s="169"/>
      <c r="Y321" s="169"/>
      <c r="Z321" s="169"/>
      <c r="AA321" s="169"/>
      <c r="AB321" s="169"/>
      <c r="AC321" s="169"/>
      <c r="AD321" s="169"/>
      <c r="AE321" s="169"/>
      <c r="AF321" s="169"/>
      <c r="AG321" s="169"/>
      <c r="AH321" s="169"/>
      <c r="AI321" s="169"/>
      <c r="AJ321" s="169"/>
      <c r="AK321" s="169"/>
      <c r="AL321" s="169"/>
      <c r="AM321" s="169"/>
      <c r="AN321" s="169"/>
      <c r="AO321" s="169"/>
      <c r="AP321" s="169"/>
      <c r="AQ321" s="169"/>
      <c r="AR321" s="169"/>
      <c r="AS321" s="169"/>
      <c r="AT321" s="169"/>
      <c r="AU321" s="169"/>
      <c r="AV321" s="169"/>
      <c r="AW321" s="169"/>
    </row>
    <row r="322" spans="1:49" x14ac:dyDescent="0.2">
      <c r="A322" s="169"/>
      <c r="B322" s="169"/>
      <c r="C322" s="169"/>
      <c r="D322" s="169"/>
      <c r="E322" s="169"/>
      <c r="F322" s="169"/>
      <c r="G322" s="169"/>
      <c r="H322" s="169"/>
      <c r="I322" s="169"/>
      <c r="J322" s="169"/>
      <c r="K322" s="169"/>
      <c r="L322" s="169"/>
      <c r="M322" s="169"/>
      <c r="N322" s="169"/>
      <c r="O322" s="169"/>
      <c r="P322" s="169"/>
      <c r="Q322" s="169"/>
      <c r="R322" s="169"/>
      <c r="S322" s="169"/>
      <c r="T322" s="169"/>
      <c r="U322" s="169"/>
      <c r="V322" s="169"/>
      <c r="W322" s="169"/>
      <c r="X322" s="169"/>
      <c r="Y322" s="169"/>
      <c r="Z322" s="169"/>
      <c r="AA322" s="169"/>
      <c r="AB322" s="169"/>
      <c r="AC322" s="169"/>
      <c r="AD322" s="169"/>
      <c r="AE322" s="169"/>
      <c r="AF322" s="169"/>
      <c r="AG322" s="169"/>
      <c r="AH322" s="169"/>
      <c r="AI322" s="169"/>
      <c r="AJ322" s="169"/>
      <c r="AK322" s="169"/>
      <c r="AL322" s="169"/>
      <c r="AM322" s="169"/>
      <c r="AN322" s="169"/>
      <c r="AO322" s="169"/>
      <c r="AP322" s="169"/>
      <c r="AQ322" s="169"/>
      <c r="AR322" s="169"/>
      <c r="AS322" s="169"/>
      <c r="AT322" s="169"/>
      <c r="AU322" s="169"/>
      <c r="AV322" s="169"/>
      <c r="AW322" s="169"/>
    </row>
    <row r="323" spans="1:49" x14ac:dyDescent="0.2">
      <c r="A323" s="169"/>
      <c r="B323" s="169"/>
      <c r="C323" s="169"/>
      <c r="D323" s="169"/>
      <c r="E323" s="169"/>
      <c r="F323" s="169"/>
      <c r="G323" s="169"/>
      <c r="H323" s="169"/>
      <c r="I323" s="169"/>
      <c r="J323" s="169"/>
      <c r="K323" s="169"/>
      <c r="L323" s="169"/>
      <c r="M323" s="169"/>
      <c r="N323" s="169"/>
      <c r="O323" s="169"/>
      <c r="P323" s="169"/>
      <c r="Q323" s="169"/>
      <c r="R323" s="169"/>
      <c r="S323" s="169"/>
      <c r="T323" s="169"/>
      <c r="U323" s="169"/>
      <c r="V323" s="169"/>
      <c r="W323" s="169"/>
      <c r="X323" s="169"/>
      <c r="Y323" s="169"/>
      <c r="Z323" s="169"/>
      <c r="AA323" s="169"/>
      <c r="AB323" s="169"/>
      <c r="AC323" s="169"/>
      <c r="AD323" s="169"/>
      <c r="AE323" s="169"/>
      <c r="AF323" s="169"/>
      <c r="AG323" s="169"/>
      <c r="AH323" s="169"/>
      <c r="AI323" s="169"/>
      <c r="AJ323" s="169"/>
      <c r="AK323" s="169"/>
      <c r="AL323" s="169"/>
      <c r="AM323" s="169"/>
      <c r="AN323" s="169"/>
      <c r="AO323" s="169"/>
      <c r="AP323" s="169"/>
      <c r="AQ323" s="169"/>
      <c r="AR323" s="169"/>
      <c r="AS323" s="169"/>
      <c r="AT323" s="169"/>
      <c r="AU323" s="169"/>
      <c r="AV323" s="169"/>
      <c r="AW323" s="169"/>
    </row>
    <row r="324" spans="1:49" x14ac:dyDescent="0.2">
      <c r="A324" s="169"/>
      <c r="B324" s="169"/>
      <c r="C324" s="169"/>
      <c r="D324" s="169"/>
      <c r="E324" s="169"/>
      <c r="F324" s="169"/>
      <c r="G324" s="169"/>
      <c r="H324" s="169"/>
      <c r="I324" s="169"/>
      <c r="J324" s="169"/>
      <c r="K324" s="169"/>
      <c r="L324" s="169"/>
      <c r="M324" s="169"/>
      <c r="N324" s="169"/>
      <c r="O324" s="169"/>
      <c r="P324" s="169"/>
      <c r="Q324" s="169"/>
      <c r="R324" s="169"/>
      <c r="S324" s="169"/>
      <c r="T324" s="169"/>
      <c r="U324" s="169"/>
      <c r="V324" s="169"/>
      <c r="W324" s="169"/>
      <c r="X324" s="169"/>
      <c r="Y324" s="169"/>
      <c r="Z324" s="169"/>
      <c r="AA324" s="169"/>
      <c r="AB324" s="169"/>
      <c r="AC324" s="169"/>
      <c r="AD324" s="169"/>
      <c r="AE324" s="169"/>
      <c r="AF324" s="169"/>
      <c r="AG324" s="169"/>
      <c r="AH324" s="169"/>
      <c r="AI324" s="169"/>
      <c r="AJ324" s="169"/>
      <c r="AK324" s="169"/>
      <c r="AL324" s="169"/>
      <c r="AM324" s="169"/>
      <c r="AN324" s="169"/>
      <c r="AO324" s="169"/>
      <c r="AP324" s="169"/>
      <c r="AQ324" s="169"/>
      <c r="AR324" s="169"/>
      <c r="AS324" s="169"/>
      <c r="AT324" s="169"/>
      <c r="AU324" s="169"/>
      <c r="AV324" s="169"/>
      <c r="AW324" s="169"/>
    </row>
    <row r="325" spans="1:49" x14ac:dyDescent="0.2">
      <c r="A325" s="169"/>
      <c r="B325" s="169"/>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c r="AA325" s="169"/>
      <c r="AB325" s="169"/>
      <c r="AC325" s="169"/>
      <c r="AD325" s="169"/>
      <c r="AE325" s="169"/>
      <c r="AF325" s="169"/>
      <c r="AG325" s="169"/>
      <c r="AH325" s="169"/>
      <c r="AI325" s="169"/>
      <c r="AJ325" s="169"/>
      <c r="AK325" s="169"/>
      <c r="AL325" s="169"/>
      <c r="AM325" s="169"/>
      <c r="AN325" s="169"/>
      <c r="AO325" s="169"/>
      <c r="AP325" s="169"/>
      <c r="AQ325" s="169"/>
      <c r="AR325" s="169"/>
      <c r="AS325" s="169"/>
      <c r="AT325" s="169"/>
      <c r="AU325" s="169"/>
      <c r="AV325" s="169"/>
      <c r="AW325" s="169"/>
    </row>
    <row r="326" spans="1:49" x14ac:dyDescent="0.2">
      <c r="A326" s="169"/>
      <c r="B326" s="169"/>
      <c r="C326" s="169"/>
      <c r="D326" s="169"/>
      <c r="E326" s="169"/>
      <c r="F326" s="169"/>
      <c r="G326" s="169"/>
      <c r="H326" s="169"/>
      <c r="I326" s="169"/>
      <c r="J326" s="169"/>
      <c r="K326" s="169"/>
      <c r="L326" s="169"/>
      <c r="M326" s="169"/>
      <c r="N326" s="169"/>
      <c r="O326" s="169"/>
      <c r="P326" s="169"/>
      <c r="Q326" s="169"/>
      <c r="R326" s="169"/>
      <c r="S326" s="169"/>
      <c r="T326" s="169"/>
      <c r="U326" s="169"/>
      <c r="V326" s="169"/>
      <c r="W326" s="169"/>
      <c r="X326" s="169"/>
      <c r="Y326" s="169"/>
      <c r="Z326" s="169"/>
      <c r="AA326" s="169"/>
      <c r="AB326" s="169"/>
      <c r="AC326" s="169"/>
      <c r="AD326" s="169"/>
      <c r="AE326" s="169"/>
      <c r="AF326" s="169"/>
      <c r="AG326" s="169"/>
      <c r="AH326" s="169"/>
      <c r="AI326" s="169"/>
      <c r="AJ326" s="169"/>
      <c r="AK326" s="169"/>
      <c r="AL326" s="169"/>
      <c r="AM326" s="169"/>
      <c r="AN326" s="169"/>
      <c r="AO326" s="169"/>
      <c r="AP326" s="169"/>
      <c r="AQ326" s="169"/>
      <c r="AR326" s="169"/>
      <c r="AS326" s="169"/>
      <c r="AT326" s="169"/>
      <c r="AU326" s="169"/>
      <c r="AV326" s="169"/>
      <c r="AW326" s="169"/>
    </row>
    <row r="327" spans="1:49" x14ac:dyDescent="0.2">
      <c r="A327" s="169"/>
      <c r="B327" s="169"/>
      <c r="C327" s="169"/>
      <c r="D327" s="169"/>
      <c r="E327" s="169"/>
      <c r="F327" s="169"/>
      <c r="G327" s="169"/>
      <c r="H327" s="169"/>
      <c r="I327" s="169"/>
      <c r="J327" s="169"/>
      <c r="K327" s="169"/>
      <c r="L327" s="169"/>
      <c r="M327" s="169"/>
      <c r="N327" s="169"/>
      <c r="O327" s="169"/>
      <c r="P327" s="169"/>
      <c r="Q327" s="169"/>
      <c r="R327" s="169"/>
      <c r="S327" s="169"/>
      <c r="T327" s="169"/>
      <c r="U327" s="169"/>
      <c r="V327" s="169"/>
      <c r="W327" s="169"/>
      <c r="X327" s="169"/>
      <c r="Y327" s="169"/>
      <c r="Z327" s="169"/>
      <c r="AA327" s="169"/>
      <c r="AB327" s="169"/>
      <c r="AC327" s="169"/>
      <c r="AD327" s="169"/>
      <c r="AE327" s="169"/>
      <c r="AF327" s="169"/>
      <c r="AG327" s="169"/>
      <c r="AH327" s="169"/>
      <c r="AI327" s="169"/>
      <c r="AJ327" s="169"/>
      <c r="AK327" s="169"/>
      <c r="AL327" s="169"/>
      <c r="AM327" s="169"/>
      <c r="AN327" s="169"/>
      <c r="AO327" s="169"/>
      <c r="AP327" s="169"/>
      <c r="AQ327" s="169"/>
      <c r="AR327" s="169"/>
      <c r="AS327" s="169"/>
      <c r="AT327" s="169"/>
      <c r="AU327" s="169"/>
      <c r="AV327" s="169"/>
      <c r="AW327" s="169"/>
    </row>
    <row r="328" spans="1:49" x14ac:dyDescent="0.2">
      <c r="A328" s="169"/>
      <c r="B328" s="169"/>
      <c r="C328" s="169"/>
      <c r="D328" s="169"/>
      <c r="E328" s="169"/>
      <c r="F328" s="169"/>
      <c r="G328" s="169"/>
      <c r="H328" s="169"/>
      <c r="I328" s="169"/>
      <c r="J328" s="169"/>
      <c r="K328" s="169"/>
      <c r="L328" s="169"/>
      <c r="M328" s="169"/>
      <c r="N328" s="169"/>
      <c r="O328" s="169"/>
      <c r="P328" s="169"/>
      <c r="Q328" s="169"/>
      <c r="R328" s="169"/>
      <c r="S328" s="169"/>
      <c r="T328" s="169"/>
      <c r="U328" s="169"/>
      <c r="V328" s="169"/>
      <c r="W328" s="169"/>
      <c r="X328" s="169"/>
      <c r="Y328" s="169"/>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c r="AT328" s="169"/>
      <c r="AU328" s="169"/>
      <c r="AV328" s="169"/>
      <c r="AW328" s="169"/>
    </row>
    <row r="329" spans="1:49" x14ac:dyDescent="0.2">
      <c r="A329" s="169"/>
      <c r="B329" s="169"/>
      <c r="C329" s="169"/>
      <c r="D329" s="169"/>
      <c r="E329" s="169"/>
      <c r="F329" s="169"/>
      <c r="G329" s="169"/>
      <c r="H329" s="169"/>
      <c r="I329" s="169"/>
      <c r="J329" s="169"/>
      <c r="K329" s="169"/>
      <c r="L329" s="169"/>
      <c r="M329" s="169"/>
      <c r="N329" s="169"/>
      <c r="O329" s="169"/>
      <c r="P329" s="169"/>
      <c r="Q329" s="169"/>
      <c r="R329" s="169"/>
      <c r="S329" s="169"/>
      <c r="T329" s="169"/>
      <c r="U329" s="169"/>
      <c r="V329" s="169"/>
      <c r="W329" s="169"/>
      <c r="X329" s="169"/>
      <c r="Y329" s="169"/>
      <c r="Z329" s="169"/>
      <c r="AA329" s="169"/>
      <c r="AB329" s="169"/>
      <c r="AC329" s="169"/>
      <c r="AD329" s="169"/>
      <c r="AE329" s="169"/>
      <c r="AF329" s="169"/>
      <c r="AG329" s="169"/>
      <c r="AH329" s="169"/>
      <c r="AI329" s="169"/>
      <c r="AJ329" s="169"/>
      <c r="AK329" s="169"/>
      <c r="AL329" s="169"/>
      <c r="AM329" s="169"/>
      <c r="AN329" s="169"/>
      <c r="AO329" s="169"/>
      <c r="AP329" s="169"/>
      <c r="AQ329" s="169"/>
      <c r="AR329" s="169"/>
      <c r="AS329" s="169"/>
      <c r="AT329" s="169"/>
      <c r="AU329" s="169"/>
      <c r="AV329" s="169"/>
      <c r="AW329" s="169"/>
    </row>
    <row r="330" spans="1:49" x14ac:dyDescent="0.2">
      <c r="A330" s="169"/>
      <c r="B330" s="169"/>
      <c r="C330" s="169"/>
      <c r="D330" s="169"/>
      <c r="E330" s="169"/>
      <c r="F330" s="169"/>
      <c r="G330" s="169"/>
      <c r="H330" s="169"/>
      <c r="I330" s="169"/>
      <c r="J330" s="169"/>
      <c r="K330" s="169"/>
      <c r="L330" s="169"/>
      <c r="M330" s="169"/>
      <c r="N330" s="169"/>
      <c r="O330" s="169"/>
      <c r="P330" s="169"/>
      <c r="Q330" s="169"/>
      <c r="R330" s="169"/>
      <c r="S330" s="169"/>
      <c r="T330" s="169"/>
      <c r="U330" s="169"/>
      <c r="V330" s="169"/>
      <c r="W330" s="169"/>
      <c r="X330" s="169"/>
      <c r="Y330" s="169"/>
      <c r="Z330" s="169"/>
      <c r="AA330" s="169"/>
      <c r="AB330" s="169"/>
      <c r="AC330" s="169"/>
      <c r="AD330" s="169"/>
      <c r="AE330" s="169"/>
      <c r="AF330" s="169"/>
      <c r="AG330" s="169"/>
      <c r="AH330" s="169"/>
      <c r="AI330" s="169"/>
      <c r="AJ330" s="169"/>
      <c r="AK330" s="169"/>
      <c r="AL330" s="169"/>
      <c r="AM330" s="169"/>
      <c r="AN330" s="169"/>
      <c r="AO330" s="169"/>
      <c r="AP330" s="169"/>
      <c r="AQ330" s="169"/>
      <c r="AR330" s="169"/>
      <c r="AS330" s="169"/>
      <c r="AT330" s="169"/>
      <c r="AU330" s="169"/>
      <c r="AV330" s="169"/>
      <c r="AW330" s="169"/>
    </row>
    <row r="331" spans="1:49" x14ac:dyDescent="0.2">
      <c r="A331" s="169"/>
      <c r="B331" s="169"/>
      <c r="C331" s="169"/>
      <c r="D331" s="169"/>
      <c r="E331" s="169"/>
      <c r="F331" s="169"/>
      <c r="G331" s="169"/>
      <c r="H331" s="169"/>
      <c r="I331" s="169"/>
      <c r="J331" s="169"/>
      <c r="K331" s="169"/>
      <c r="L331" s="169"/>
      <c r="M331" s="169"/>
      <c r="N331" s="169"/>
      <c r="O331" s="169"/>
      <c r="P331" s="169"/>
      <c r="Q331" s="169"/>
      <c r="R331" s="169"/>
      <c r="S331" s="169"/>
      <c r="T331" s="169"/>
      <c r="U331" s="169"/>
      <c r="V331" s="169"/>
      <c r="W331" s="169"/>
      <c r="X331" s="169"/>
      <c r="Y331" s="169"/>
      <c r="Z331" s="169"/>
      <c r="AA331" s="169"/>
      <c r="AB331" s="169"/>
      <c r="AC331" s="169"/>
      <c r="AD331" s="169"/>
      <c r="AE331" s="169"/>
      <c r="AF331" s="169"/>
      <c r="AG331" s="169"/>
      <c r="AH331" s="169"/>
      <c r="AI331" s="169"/>
      <c r="AJ331" s="169"/>
      <c r="AK331" s="169"/>
      <c r="AL331" s="169"/>
      <c r="AM331" s="169"/>
      <c r="AN331" s="169"/>
      <c r="AO331" s="169"/>
      <c r="AP331" s="169"/>
      <c r="AQ331" s="169"/>
      <c r="AR331" s="169"/>
      <c r="AS331" s="169"/>
      <c r="AT331" s="169"/>
      <c r="AU331" s="169"/>
      <c r="AV331" s="169"/>
      <c r="AW331" s="169"/>
    </row>
    <row r="332" spans="1:49" x14ac:dyDescent="0.2">
      <c r="A332" s="169"/>
      <c r="B332" s="169"/>
      <c r="C332" s="169"/>
      <c r="D332" s="169"/>
      <c r="E332" s="169"/>
      <c r="F332" s="169"/>
      <c r="G332" s="169"/>
      <c r="H332" s="169"/>
      <c r="I332" s="169"/>
      <c r="J332" s="169"/>
      <c r="K332" s="169"/>
      <c r="L332" s="169"/>
      <c r="M332" s="169"/>
      <c r="N332" s="169"/>
      <c r="O332" s="169"/>
      <c r="P332" s="169"/>
      <c r="Q332" s="169"/>
      <c r="R332" s="169"/>
      <c r="S332" s="169"/>
      <c r="T332" s="169"/>
      <c r="U332" s="169"/>
      <c r="V332" s="169"/>
      <c r="W332" s="169"/>
      <c r="X332" s="169"/>
      <c r="Y332" s="169"/>
      <c r="Z332" s="169"/>
      <c r="AA332" s="169"/>
      <c r="AB332" s="169"/>
      <c r="AC332" s="169"/>
      <c r="AD332" s="169"/>
      <c r="AE332" s="169"/>
      <c r="AF332" s="169"/>
      <c r="AG332" s="169"/>
      <c r="AH332" s="169"/>
      <c r="AI332" s="169"/>
      <c r="AJ332" s="169"/>
      <c r="AK332" s="169"/>
      <c r="AL332" s="169"/>
      <c r="AM332" s="169"/>
      <c r="AN332" s="169"/>
      <c r="AO332" s="169"/>
      <c r="AP332" s="169"/>
      <c r="AQ332" s="169"/>
      <c r="AR332" s="169"/>
      <c r="AS332" s="169"/>
      <c r="AT332" s="169"/>
      <c r="AU332" s="169"/>
      <c r="AV332" s="169"/>
      <c r="AW332" s="169"/>
    </row>
    <row r="333" spans="1:49" x14ac:dyDescent="0.2">
      <c r="A333" s="169"/>
      <c r="B333" s="169"/>
      <c r="C333" s="169"/>
      <c r="D333" s="169"/>
      <c r="E333" s="169"/>
      <c r="F333" s="169"/>
      <c r="G333" s="169"/>
      <c r="H333" s="169"/>
      <c r="I333" s="169"/>
      <c r="J333" s="169"/>
      <c r="K333" s="169"/>
      <c r="L333" s="169"/>
      <c r="M333" s="169"/>
      <c r="N333" s="169"/>
      <c r="O333" s="169"/>
      <c r="P333" s="169"/>
      <c r="Q333" s="169"/>
      <c r="R333" s="169"/>
      <c r="S333" s="169"/>
      <c r="T333" s="169"/>
      <c r="U333" s="169"/>
      <c r="V333" s="169"/>
      <c r="W333" s="169"/>
      <c r="X333" s="169"/>
      <c r="Y333" s="169"/>
      <c r="Z333" s="169"/>
      <c r="AA333" s="169"/>
      <c r="AB333" s="169"/>
      <c r="AC333" s="169"/>
      <c r="AD333" s="169"/>
      <c r="AE333" s="169"/>
      <c r="AF333" s="169"/>
      <c r="AG333" s="169"/>
      <c r="AH333" s="169"/>
      <c r="AI333" s="169"/>
      <c r="AJ333" s="169"/>
      <c r="AK333" s="169"/>
      <c r="AL333" s="169"/>
      <c r="AM333" s="169"/>
      <c r="AN333" s="169"/>
      <c r="AO333" s="169"/>
      <c r="AP333" s="169"/>
      <c r="AQ333" s="169"/>
      <c r="AR333" s="169"/>
      <c r="AS333" s="169"/>
      <c r="AT333" s="169"/>
      <c r="AU333" s="169"/>
      <c r="AV333" s="169"/>
      <c r="AW333" s="169"/>
    </row>
    <row r="334" spans="1:49" x14ac:dyDescent="0.2">
      <c r="A334" s="169"/>
      <c r="B334" s="169"/>
      <c r="C334" s="169"/>
      <c r="D334" s="169"/>
      <c r="E334" s="169"/>
      <c r="F334" s="169"/>
      <c r="G334" s="169"/>
      <c r="H334" s="169"/>
      <c r="I334" s="169"/>
      <c r="J334" s="169"/>
      <c r="K334" s="169"/>
      <c r="L334" s="169"/>
      <c r="M334" s="169"/>
      <c r="N334" s="169"/>
      <c r="O334" s="169"/>
      <c r="P334" s="169"/>
      <c r="Q334" s="169"/>
      <c r="R334" s="169"/>
      <c r="S334" s="169"/>
      <c r="T334" s="169"/>
      <c r="U334" s="169"/>
      <c r="V334" s="169"/>
      <c r="W334" s="169"/>
      <c r="X334" s="169"/>
      <c r="Y334" s="169"/>
      <c r="Z334" s="169"/>
      <c r="AA334" s="169"/>
      <c r="AB334" s="169"/>
      <c r="AC334" s="169"/>
      <c r="AD334" s="169"/>
      <c r="AE334" s="169"/>
      <c r="AF334" s="169"/>
      <c r="AG334" s="169"/>
      <c r="AH334" s="169"/>
      <c r="AI334" s="169"/>
      <c r="AJ334" s="169"/>
      <c r="AK334" s="169"/>
      <c r="AL334" s="169"/>
      <c r="AM334" s="169"/>
      <c r="AN334" s="169"/>
      <c r="AO334" s="169"/>
      <c r="AP334" s="169"/>
      <c r="AQ334" s="169"/>
      <c r="AR334" s="169"/>
      <c r="AS334" s="169"/>
      <c r="AT334" s="169"/>
      <c r="AU334" s="169"/>
      <c r="AV334" s="169"/>
      <c r="AW334" s="169"/>
    </row>
    <row r="335" spans="1:49" x14ac:dyDescent="0.2">
      <c r="A335" s="169"/>
      <c r="B335" s="169"/>
      <c r="C335" s="169"/>
      <c r="D335" s="169"/>
      <c r="E335" s="169"/>
      <c r="F335" s="169"/>
      <c r="G335" s="169"/>
      <c r="H335" s="169"/>
      <c r="I335" s="169"/>
      <c r="J335" s="169"/>
      <c r="K335" s="169"/>
      <c r="L335" s="169"/>
      <c r="M335" s="169"/>
      <c r="N335" s="169"/>
      <c r="O335" s="169"/>
      <c r="P335" s="169"/>
      <c r="Q335" s="169"/>
      <c r="R335" s="169"/>
      <c r="S335" s="169"/>
      <c r="T335" s="169"/>
      <c r="U335" s="169"/>
      <c r="V335" s="169"/>
      <c r="W335" s="169"/>
      <c r="X335" s="169"/>
      <c r="Y335" s="169"/>
      <c r="Z335" s="169"/>
      <c r="AA335" s="169"/>
      <c r="AB335" s="169"/>
      <c r="AC335" s="169"/>
      <c r="AD335" s="169"/>
      <c r="AE335" s="169"/>
      <c r="AF335" s="169"/>
      <c r="AG335" s="169"/>
      <c r="AH335" s="169"/>
      <c r="AI335" s="169"/>
      <c r="AJ335" s="169"/>
      <c r="AK335" s="169"/>
      <c r="AL335" s="169"/>
      <c r="AM335" s="169"/>
      <c r="AN335" s="169"/>
      <c r="AO335" s="169"/>
      <c r="AP335" s="169"/>
      <c r="AQ335" s="169"/>
      <c r="AR335" s="169"/>
      <c r="AS335" s="169"/>
      <c r="AT335" s="169"/>
      <c r="AU335" s="169"/>
      <c r="AV335" s="169"/>
      <c r="AW335" s="169"/>
    </row>
    <row r="336" spans="1:49" x14ac:dyDescent="0.2">
      <c r="A336" s="169"/>
      <c r="B336" s="169"/>
      <c r="C336" s="169"/>
      <c r="D336" s="169"/>
      <c r="E336" s="169"/>
      <c r="F336" s="169"/>
      <c r="G336" s="169"/>
      <c r="H336" s="169"/>
      <c r="I336" s="169"/>
      <c r="J336" s="169"/>
      <c r="K336" s="169"/>
      <c r="L336" s="169"/>
      <c r="M336" s="169"/>
      <c r="N336" s="169"/>
      <c r="O336" s="169"/>
      <c r="P336" s="169"/>
      <c r="Q336" s="169"/>
      <c r="R336" s="169"/>
      <c r="S336" s="169"/>
      <c r="T336" s="169"/>
      <c r="U336" s="169"/>
      <c r="V336" s="169"/>
      <c r="W336" s="169"/>
      <c r="X336" s="169"/>
      <c r="Y336" s="169"/>
      <c r="Z336" s="169"/>
      <c r="AA336" s="169"/>
      <c r="AB336" s="169"/>
      <c r="AC336" s="169"/>
      <c r="AD336" s="169"/>
      <c r="AE336" s="169"/>
      <c r="AF336" s="169"/>
      <c r="AG336" s="169"/>
      <c r="AH336" s="169"/>
      <c r="AI336" s="169"/>
      <c r="AJ336" s="169"/>
      <c r="AK336" s="169"/>
      <c r="AL336" s="169"/>
      <c r="AM336" s="169"/>
      <c r="AN336" s="169"/>
      <c r="AO336" s="169"/>
      <c r="AP336" s="169"/>
      <c r="AQ336" s="169"/>
      <c r="AR336" s="169"/>
      <c r="AS336" s="169"/>
      <c r="AT336" s="169"/>
      <c r="AU336" s="169"/>
      <c r="AV336" s="169"/>
      <c r="AW336" s="169"/>
    </row>
    <row r="337" spans="1:49" x14ac:dyDescent="0.2">
      <c r="A337" s="169"/>
      <c r="B337" s="169"/>
      <c r="C337" s="169"/>
      <c r="D337" s="169"/>
      <c r="E337" s="169"/>
      <c r="F337" s="169"/>
      <c r="G337" s="169"/>
      <c r="H337" s="169"/>
      <c r="I337" s="169"/>
      <c r="J337" s="169"/>
      <c r="K337" s="169"/>
      <c r="L337" s="169"/>
      <c r="M337" s="169"/>
      <c r="N337" s="169"/>
      <c r="O337" s="169"/>
      <c r="P337" s="169"/>
      <c r="Q337" s="169"/>
      <c r="R337" s="169"/>
      <c r="S337" s="169"/>
      <c r="T337" s="169"/>
      <c r="U337" s="169"/>
      <c r="V337" s="169"/>
      <c r="W337" s="169"/>
      <c r="X337" s="169"/>
      <c r="Y337" s="169"/>
      <c r="Z337" s="169"/>
      <c r="AA337" s="169"/>
      <c r="AB337" s="169"/>
      <c r="AC337" s="169"/>
      <c r="AD337" s="169"/>
      <c r="AE337" s="169"/>
      <c r="AF337" s="169"/>
      <c r="AG337" s="169"/>
      <c r="AH337" s="169"/>
      <c r="AI337" s="169"/>
      <c r="AJ337" s="169"/>
      <c r="AK337" s="169"/>
      <c r="AL337" s="169"/>
      <c r="AM337" s="169"/>
      <c r="AN337" s="169"/>
      <c r="AO337" s="169"/>
      <c r="AP337" s="169"/>
      <c r="AQ337" s="169"/>
      <c r="AR337" s="169"/>
      <c r="AS337" s="169"/>
      <c r="AT337" s="169"/>
      <c r="AU337" s="169"/>
      <c r="AV337" s="169"/>
      <c r="AW337" s="169"/>
    </row>
    <row r="338" spans="1:49" x14ac:dyDescent="0.2">
      <c r="A338" s="169"/>
      <c r="B338" s="169"/>
      <c r="C338" s="169"/>
      <c r="D338" s="169"/>
      <c r="E338" s="169"/>
      <c r="F338" s="169"/>
      <c r="G338" s="169"/>
      <c r="H338" s="169"/>
      <c r="I338" s="169"/>
      <c r="J338" s="169"/>
      <c r="K338" s="169"/>
      <c r="L338" s="169"/>
      <c r="M338" s="169"/>
      <c r="N338" s="169"/>
      <c r="O338" s="169"/>
      <c r="P338" s="169"/>
      <c r="Q338" s="169"/>
      <c r="R338" s="169"/>
      <c r="S338" s="169"/>
      <c r="T338" s="169"/>
      <c r="U338" s="169"/>
      <c r="V338" s="169"/>
      <c r="W338" s="169"/>
      <c r="X338" s="169"/>
      <c r="Y338" s="169"/>
      <c r="Z338" s="169"/>
      <c r="AA338" s="169"/>
      <c r="AB338" s="169"/>
      <c r="AC338" s="169"/>
      <c r="AD338" s="169"/>
      <c r="AE338" s="169"/>
      <c r="AF338" s="169"/>
      <c r="AG338" s="169"/>
      <c r="AH338" s="169"/>
      <c r="AI338" s="169"/>
      <c r="AJ338" s="169"/>
      <c r="AK338" s="169"/>
      <c r="AL338" s="169"/>
      <c r="AM338" s="169"/>
      <c r="AN338" s="169"/>
      <c r="AO338" s="169"/>
      <c r="AP338" s="169"/>
      <c r="AQ338" s="169"/>
      <c r="AR338" s="169"/>
      <c r="AS338" s="169"/>
      <c r="AT338" s="169"/>
      <c r="AU338" s="169"/>
      <c r="AV338" s="169"/>
      <c r="AW338" s="169"/>
    </row>
    <row r="339" spans="1:49" x14ac:dyDescent="0.2">
      <c r="A339" s="169"/>
      <c r="B339" s="169"/>
      <c r="C339" s="169"/>
      <c r="D339" s="169"/>
      <c r="E339" s="169"/>
      <c r="F339" s="169"/>
      <c r="G339" s="169"/>
      <c r="H339" s="169"/>
      <c r="I339" s="169"/>
      <c r="J339" s="169"/>
      <c r="K339" s="169"/>
      <c r="L339" s="169"/>
      <c r="M339" s="169"/>
      <c r="N339" s="169"/>
      <c r="O339" s="169"/>
      <c r="P339" s="169"/>
      <c r="Q339" s="169"/>
      <c r="R339" s="169"/>
      <c r="S339" s="169"/>
      <c r="T339" s="169"/>
      <c r="U339" s="169"/>
      <c r="V339" s="169"/>
      <c r="W339" s="169"/>
      <c r="X339" s="169"/>
      <c r="Y339" s="169"/>
      <c r="Z339" s="169"/>
      <c r="AA339" s="169"/>
      <c r="AB339" s="169"/>
      <c r="AC339" s="169"/>
      <c r="AD339" s="169"/>
      <c r="AE339" s="169"/>
      <c r="AF339" s="169"/>
      <c r="AG339" s="169"/>
      <c r="AH339" s="169"/>
      <c r="AI339" s="169"/>
      <c r="AJ339" s="169"/>
      <c r="AK339" s="169"/>
      <c r="AL339" s="169"/>
      <c r="AM339" s="169"/>
      <c r="AN339" s="169"/>
      <c r="AO339" s="169"/>
      <c r="AP339" s="169"/>
      <c r="AQ339" s="169"/>
      <c r="AR339" s="169"/>
      <c r="AS339" s="169"/>
      <c r="AT339" s="169"/>
      <c r="AU339" s="169"/>
      <c r="AV339" s="169"/>
      <c r="AW339" s="169"/>
    </row>
    <row r="340" spans="1:49" x14ac:dyDescent="0.2">
      <c r="A340" s="169"/>
      <c r="B340" s="169"/>
      <c r="C340" s="169"/>
      <c r="D340" s="169"/>
      <c r="E340" s="169"/>
      <c r="F340" s="169"/>
      <c r="G340" s="169"/>
      <c r="H340" s="169"/>
      <c r="I340" s="169"/>
      <c r="J340" s="169"/>
      <c r="K340" s="169"/>
      <c r="L340" s="169"/>
      <c r="M340" s="169"/>
      <c r="N340" s="169"/>
      <c r="O340" s="169"/>
      <c r="P340" s="169"/>
      <c r="Q340" s="169"/>
      <c r="R340" s="169"/>
      <c r="S340" s="169"/>
      <c r="T340" s="169"/>
      <c r="U340" s="169"/>
      <c r="V340" s="169"/>
      <c r="W340" s="169"/>
      <c r="X340" s="169"/>
      <c r="Y340" s="169"/>
      <c r="Z340" s="169"/>
      <c r="AA340" s="169"/>
      <c r="AB340" s="169"/>
      <c r="AC340" s="169"/>
      <c r="AD340" s="169"/>
      <c r="AE340" s="169"/>
      <c r="AF340" s="169"/>
      <c r="AG340" s="169"/>
      <c r="AH340" s="169"/>
      <c r="AI340" s="169"/>
      <c r="AJ340" s="169"/>
      <c r="AK340" s="169"/>
      <c r="AL340" s="169"/>
      <c r="AM340" s="169"/>
      <c r="AN340" s="169"/>
      <c r="AO340" s="169"/>
      <c r="AP340" s="169"/>
      <c r="AQ340" s="169"/>
      <c r="AR340" s="169"/>
      <c r="AS340" s="169"/>
      <c r="AT340" s="169"/>
      <c r="AU340" s="169"/>
      <c r="AV340" s="169"/>
      <c r="AW340" s="169"/>
    </row>
    <row r="341" spans="1:49" x14ac:dyDescent="0.2">
      <c r="A341" s="169"/>
      <c r="B341" s="169"/>
      <c r="C341" s="169"/>
      <c r="D341" s="169"/>
      <c r="E341" s="169"/>
      <c r="F341" s="169"/>
      <c r="G341" s="169"/>
      <c r="H341" s="169"/>
      <c r="I341" s="169"/>
      <c r="J341" s="169"/>
      <c r="K341" s="169"/>
      <c r="L341" s="169"/>
      <c r="M341" s="169"/>
      <c r="N341" s="169"/>
      <c r="O341" s="169"/>
      <c r="P341" s="169"/>
      <c r="Q341" s="169"/>
      <c r="R341" s="169"/>
      <c r="S341" s="169"/>
      <c r="T341" s="169"/>
      <c r="U341" s="169"/>
      <c r="V341" s="169"/>
      <c r="W341" s="169"/>
      <c r="X341" s="169"/>
      <c r="Y341" s="169"/>
      <c r="Z341" s="169"/>
      <c r="AA341" s="169"/>
      <c r="AB341" s="169"/>
      <c r="AC341" s="169"/>
      <c r="AD341" s="169"/>
      <c r="AE341" s="169"/>
      <c r="AF341" s="169"/>
      <c r="AG341" s="169"/>
      <c r="AH341" s="169"/>
      <c r="AI341" s="169"/>
      <c r="AJ341" s="169"/>
      <c r="AK341" s="169"/>
      <c r="AL341" s="169"/>
      <c r="AM341" s="169"/>
      <c r="AN341" s="169"/>
      <c r="AO341" s="169"/>
      <c r="AP341" s="169"/>
      <c r="AQ341" s="169"/>
      <c r="AR341" s="169"/>
      <c r="AS341" s="169"/>
      <c r="AT341" s="169"/>
      <c r="AU341" s="169"/>
      <c r="AV341" s="169"/>
      <c r="AW341" s="169"/>
    </row>
    <row r="342" spans="1:49" x14ac:dyDescent="0.2">
      <c r="A342" s="169"/>
      <c r="B342" s="169"/>
      <c r="C342" s="169"/>
      <c r="D342" s="169"/>
      <c r="E342" s="169"/>
      <c r="F342" s="169"/>
      <c r="G342" s="169"/>
      <c r="H342" s="169"/>
      <c r="I342" s="169"/>
      <c r="J342" s="169"/>
      <c r="K342" s="169"/>
      <c r="L342" s="169"/>
      <c r="M342" s="169"/>
      <c r="N342" s="169"/>
      <c r="O342" s="169"/>
      <c r="P342" s="169"/>
      <c r="Q342" s="169"/>
      <c r="R342" s="169"/>
      <c r="S342" s="169"/>
      <c r="T342" s="169"/>
      <c r="U342" s="169"/>
      <c r="V342" s="169"/>
      <c r="W342" s="169"/>
      <c r="X342" s="169"/>
      <c r="Y342" s="169"/>
      <c r="Z342" s="169"/>
      <c r="AA342" s="169"/>
      <c r="AB342" s="169"/>
      <c r="AC342" s="169"/>
      <c r="AD342" s="169"/>
      <c r="AE342" s="169"/>
      <c r="AF342" s="169"/>
      <c r="AG342" s="169"/>
      <c r="AH342" s="169"/>
      <c r="AI342" s="169"/>
      <c r="AJ342" s="169"/>
      <c r="AK342" s="169"/>
      <c r="AL342" s="169"/>
      <c r="AM342" s="169"/>
      <c r="AN342" s="169"/>
      <c r="AO342" s="169"/>
      <c r="AP342" s="169"/>
      <c r="AQ342" s="169"/>
      <c r="AR342" s="169"/>
      <c r="AS342" s="169"/>
      <c r="AT342" s="169"/>
      <c r="AU342" s="169"/>
      <c r="AV342" s="169"/>
      <c r="AW342" s="169"/>
    </row>
    <row r="343" spans="1:49" x14ac:dyDescent="0.2">
      <c r="A343" s="169"/>
      <c r="B343" s="169"/>
      <c r="C343" s="169"/>
      <c r="D343" s="169"/>
      <c r="E343" s="169"/>
      <c r="F343" s="169"/>
      <c r="G343" s="169"/>
      <c r="H343" s="169"/>
      <c r="I343" s="169"/>
      <c r="J343" s="169"/>
      <c r="K343" s="169"/>
      <c r="L343" s="169"/>
      <c r="M343" s="169"/>
      <c r="N343" s="169"/>
      <c r="O343" s="169"/>
      <c r="P343" s="169"/>
      <c r="Q343" s="169"/>
      <c r="R343" s="169"/>
      <c r="S343" s="169"/>
      <c r="T343" s="169"/>
      <c r="U343" s="169"/>
      <c r="V343" s="169"/>
      <c r="W343" s="169"/>
      <c r="X343" s="169"/>
      <c r="Y343" s="169"/>
      <c r="Z343" s="169"/>
      <c r="AA343" s="169"/>
      <c r="AB343" s="169"/>
      <c r="AC343" s="169"/>
      <c r="AD343" s="169"/>
      <c r="AE343" s="169"/>
      <c r="AF343" s="169"/>
      <c r="AG343" s="169"/>
      <c r="AH343" s="169"/>
      <c r="AI343" s="169"/>
      <c r="AJ343" s="169"/>
      <c r="AK343" s="169"/>
      <c r="AL343" s="169"/>
      <c r="AM343" s="169"/>
      <c r="AN343" s="169"/>
      <c r="AO343" s="169"/>
      <c r="AP343" s="169"/>
      <c r="AQ343" s="169"/>
      <c r="AR343" s="169"/>
      <c r="AS343" s="169"/>
      <c r="AT343" s="169"/>
      <c r="AU343" s="169"/>
      <c r="AV343" s="169"/>
      <c r="AW343" s="169"/>
    </row>
    <row r="344" spans="1:49" x14ac:dyDescent="0.2">
      <c r="A344" s="169"/>
      <c r="B344" s="169"/>
      <c r="C344" s="169"/>
      <c r="D344" s="169"/>
      <c r="E344" s="169"/>
      <c r="F344" s="169"/>
      <c r="G344" s="169"/>
      <c r="H344" s="169"/>
      <c r="I344" s="169"/>
      <c r="J344" s="169"/>
      <c r="K344" s="169"/>
      <c r="L344" s="169"/>
      <c r="M344" s="169"/>
      <c r="N344" s="169"/>
      <c r="O344" s="169"/>
      <c r="P344" s="169"/>
      <c r="Q344" s="169"/>
      <c r="R344" s="169"/>
      <c r="S344" s="169"/>
      <c r="T344" s="169"/>
      <c r="U344" s="169"/>
      <c r="V344" s="169"/>
      <c r="W344" s="169"/>
      <c r="X344" s="169"/>
      <c r="Y344" s="169"/>
      <c r="Z344" s="169"/>
      <c r="AA344" s="169"/>
      <c r="AB344" s="169"/>
      <c r="AC344" s="169"/>
      <c r="AD344" s="169"/>
      <c r="AE344" s="169"/>
      <c r="AF344" s="169"/>
      <c r="AG344" s="169"/>
      <c r="AH344" s="169"/>
      <c r="AI344" s="169"/>
      <c r="AJ344" s="169"/>
      <c r="AK344" s="169"/>
      <c r="AL344" s="169"/>
      <c r="AM344" s="169"/>
      <c r="AN344" s="169"/>
      <c r="AO344" s="169"/>
      <c r="AP344" s="169"/>
      <c r="AQ344" s="169"/>
      <c r="AR344" s="169"/>
      <c r="AS344" s="169"/>
      <c r="AT344" s="169"/>
      <c r="AU344" s="169"/>
      <c r="AV344" s="169"/>
      <c r="AW344" s="169"/>
    </row>
    <row r="345" spans="1:49" x14ac:dyDescent="0.2">
      <c r="A345" s="169"/>
      <c r="B345" s="169"/>
      <c r="C345" s="169"/>
      <c r="D345" s="169"/>
      <c r="E345" s="169"/>
      <c r="F345" s="169"/>
      <c r="G345" s="169"/>
      <c r="H345" s="169"/>
      <c r="I345" s="169"/>
      <c r="J345" s="169"/>
      <c r="K345" s="169"/>
      <c r="L345" s="169"/>
      <c r="M345" s="169"/>
      <c r="N345" s="169"/>
      <c r="O345" s="169"/>
      <c r="P345" s="169"/>
      <c r="Q345" s="169"/>
      <c r="R345" s="169"/>
      <c r="S345" s="169"/>
      <c r="T345" s="169"/>
      <c r="U345" s="169"/>
      <c r="V345" s="169"/>
      <c r="W345" s="169"/>
      <c r="X345" s="169"/>
      <c r="Y345" s="169"/>
      <c r="Z345" s="169"/>
      <c r="AA345" s="169"/>
      <c r="AB345" s="169"/>
      <c r="AC345" s="169"/>
      <c r="AD345" s="169"/>
      <c r="AE345" s="169"/>
      <c r="AF345" s="169"/>
      <c r="AG345" s="169"/>
      <c r="AH345" s="169"/>
      <c r="AI345" s="169"/>
      <c r="AJ345" s="169"/>
      <c r="AK345" s="169"/>
      <c r="AL345" s="169"/>
      <c r="AM345" s="169"/>
      <c r="AN345" s="169"/>
      <c r="AO345" s="169"/>
      <c r="AP345" s="169"/>
      <c r="AQ345" s="169"/>
      <c r="AR345" s="169"/>
      <c r="AS345" s="169"/>
      <c r="AT345" s="169"/>
      <c r="AU345" s="169"/>
      <c r="AV345" s="169"/>
      <c r="AW345" s="169"/>
    </row>
    <row r="346" spans="1:49" x14ac:dyDescent="0.2">
      <c r="A346" s="169"/>
      <c r="B346" s="169"/>
      <c r="C346" s="169"/>
      <c r="D346" s="169"/>
      <c r="E346" s="169"/>
      <c r="F346" s="169"/>
      <c r="G346" s="169"/>
      <c r="H346" s="169"/>
      <c r="I346" s="169"/>
      <c r="J346" s="169"/>
      <c r="K346" s="169"/>
      <c r="L346" s="169"/>
      <c r="M346" s="169"/>
      <c r="N346" s="169"/>
      <c r="O346" s="169"/>
      <c r="P346" s="169"/>
      <c r="Q346" s="169"/>
      <c r="R346" s="169"/>
      <c r="S346" s="169"/>
      <c r="T346" s="169"/>
      <c r="U346" s="169"/>
      <c r="V346" s="169"/>
      <c r="W346" s="169"/>
      <c r="X346" s="169"/>
      <c r="Y346" s="169"/>
      <c r="Z346" s="169"/>
      <c r="AA346" s="169"/>
      <c r="AB346" s="169"/>
      <c r="AC346" s="169"/>
      <c r="AD346" s="169"/>
      <c r="AE346" s="169"/>
      <c r="AF346" s="169"/>
      <c r="AG346" s="169"/>
      <c r="AH346" s="169"/>
      <c r="AI346" s="169"/>
      <c r="AJ346" s="169"/>
      <c r="AK346" s="169"/>
      <c r="AL346" s="169"/>
      <c r="AM346" s="169"/>
      <c r="AN346" s="169"/>
      <c r="AO346" s="169"/>
      <c r="AP346" s="169"/>
      <c r="AQ346" s="169"/>
      <c r="AR346" s="169"/>
      <c r="AS346" s="169"/>
      <c r="AT346" s="169"/>
      <c r="AU346" s="169"/>
      <c r="AV346" s="169"/>
      <c r="AW346" s="169"/>
    </row>
    <row r="347" spans="1:49" x14ac:dyDescent="0.2">
      <c r="A347" s="169"/>
      <c r="B347" s="169"/>
      <c r="C347" s="169"/>
      <c r="D347" s="169"/>
      <c r="E347" s="169"/>
      <c r="F347" s="169"/>
      <c r="G347" s="169"/>
      <c r="H347" s="169"/>
      <c r="I347" s="169"/>
      <c r="J347" s="169"/>
      <c r="K347" s="169"/>
      <c r="L347" s="169"/>
      <c r="M347" s="169"/>
      <c r="N347" s="169"/>
      <c r="O347" s="169"/>
      <c r="P347" s="169"/>
      <c r="Q347" s="169"/>
      <c r="R347" s="169"/>
      <c r="S347" s="169"/>
      <c r="T347" s="169"/>
      <c r="U347" s="169"/>
      <c r="V347" s="169"/>
      <c r="W347" s="169"/>
      <c r="X347" s="169"/>
      <c r="Y347" s="169"/>
      <c r="Z347" s="169"/>
      <c r="AA347" s="169"/>
      <c r="AB347" s="169"/>
      <c r="AC347" s="169"/>
      <c r="AD347" s="169"/>
      <c r="AE347" s="169"/>
      <c r="AF347" s="169"/>
      <c r="AG347" s="169"/>
      <c r="AH347" s="169"/>
      <c r="AI347" s="169"/>
      <c r="AJ347" s="169"/>
      <c r="AK347" s="169"/>
      <c r="AL347" s="169"/>
      <c r="AM347" s="169"/>
      <c r="AN347" s="169"/>
      <c r="AO347" s="169"/>
      <c r="AP347" s="169"/>
      <c r="AQ347" s="169"/>
      <c r="AR347" s="169"/>
      <c r="AS347" s="169"/>
      <c r="AT347" s="169"/>
      <c r="AU347" s="169"/>
      <c r="AV347" s="169"/>
      <c r="AW347" s="169"/>
    </row>
    <row r="348" spans="1:49" x14ac:dyDescent="0.2">
      <c r="A348" s="169"/>
      <c r="B348" s="169"/>
      <c r="C348" s="169"/>
      <c r="D348" s="169"/>
      <c r="E348" s="169"/>
      <c r="F348" s="169"/>
      <c r="G348" s="169"/>
      <c r="H348" s="169"/>
      <c r="I348" s="169"/>
      <c r="J348" s="169"/>
      <c r="K348" s="169"/>
      <c r="L348" s="169"/>
      <c r="M348" s="169"/>
      <c r="N348" s="169"/>
      <c r="O348" s="169"/>
      <c r="P348" s="169"/>
      <c r="Q348" s="169"/>
      <c r="R348" s="169"/>
      <c r="S348" s="169"/>
      <c r="T348" s="169"/>
      <c r="U348" s="169"/>
      <c r="V348" s="169"/>
      <c r="W348" s="169"/>
      <c r="X348" s="169"/>
      <c r="Y348" s="169"/>
      <c r="Z348" s="169"/>
      <c r="AA348" s="169"/>
      <c r="AB348" s="169"/>
      <c r="AC348" s="169"/>
      <c r="AD348" s="169"/>
      <c r="AE348" s="169"/>
      <c r="AF348" s="169"/>
      <c r="AG348" s="169"/>
      <c r="AH348" s="169"/>
      <c r="AI348" s="169"/>
      <c r="AJ348" s="169"/>
      <c r="AK348" s="169"/>
      <c r="AL348" s="169"/>
      <c r="AM348" s="169"/>
      <c r="AN348" s="169"/>
      <c r="AO348" s="169"/>
      <c r="AP348" s="169"/>
      <c r="AQ348" s="169"/>
      <c r="AR348" s="169"/>
      <c r="AS348" s="169"/>
      <c r="AT348" s="169"/>
      <c r="AU348" s="169"/>
      <c r="AV348" s="169"/>
      <c r="AW348" s="169"/>
    </row>
    <row r="349" spans="1:49" x14ac:dyDescent="0.2">
      <c r="H349" s="2"/>
      <c r="O349" s="2"/>
      <c r="P349" s="2"/>
      <c r="Q349" s="2"/>
    </row>
    <row r="350" spans="1:49" x14ac:dyDescent="0.2">
      <c r="H350" s="2"/>
      <c r="O350" s="2"/>
      <c r="P350" s="2"/>
      <c r="Q350" s="2"/>
    </row>
    <row r="351" spans="1:49" x14ac:dyDescent="0.2">
      <c r="H351" s="2"/>
      <c r="O351" s="2"/>
      <c r="P351" s="2"/>
      <c r="Q351" s="2"/>
    </row>
    <row r="352" spans="1:49" x14ac:dyDescent="0.2">
      <c r="H352" s="2"/>
      <c r="O352" s="2"/>
      <c r="P352" s="2"/>
      <c r="Q352" s="2"/>
    </row>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sheetData>
  <sheetProtection algorithmName="SHA-512" hashValue="knjWJ2rPZoUrSFAX1kynwWcIR01fmSsYeFU4rFVOqjcPxZydK30gx9lq3ub0m57necIE5yLU/OFEI8LxNTa84Q==" saltValue="YfLiViSacTgPs98NYb/uIw==" spinCount="100000" sheet="1" formatColumns="0" deleteColumns="0"/>
  <protectedRanges>
    <protectedRange algorithmName="SHA-512" hashValue="tnG9kBV98ZsglmLXeZb9r75oS/pt+h/a0VlxaBAUdWTgcYkqUv+ZR/BIaqD/9EEFTM6Wx3uskL8wShLLikrz9Q==" saltValue="o4m6VpQKfNPqA8Z1RPQmYw==" spinCount="100000" sqref="L148:S162" name="Bereik12"/>
    <protectedRange algorithmName="SHA-512" hashValue="Xqyx8Vb6EhgX7K7QB0ERzSkVp16ShaqssAh/oy43CYwt3bwpmmXvds7FEx/TiADh8FwL4Ye/1EWOWvQW8wRYpQ==" saltValue="f+61GbXIK4j8FWQgczh0jA==" spinCount="100000" sqref="A112:S126" name="Bereik8"/>
    <protectedRange algorithmName="SHA-512" hashValue="rLNJYO6AhsgaG++9+I+iPHVelJbZeHF2KhjfYwTeuqBEUJFTA0ECxunWEEITDw2CRJqh6j1aiVdXNUemGQB8+g==" saltValue="U+xtZuNDHI8fpE+bqwVh2g==" spinCount="100000" sqref="A22:Q22 A23:D46 F23:Q46 E23:E88"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S8" name="Bereik1"/>
    <protectedRange algorithmName="SHA-512" hashValue="kzENZiAFIuXx2OPiWLwlOQTYX6VWCudIP8JUtm9CNyse0X1tri9cuUSFExHiZBT94lIGEMKfft72fiWeXsvMlw==" saltValue="FW/LrjSUvsQaXTsQXsCICw==" spinCount="100000" sqref="F17:K17" name="Bereik3"/>
    <protectedRange sqref="F108" name="Bereik7"/>
    <protectedRange algorithmName="SHA-512" hashValue="r6sxz7ouL8TdnSi08fMLZIY4gmuUBJrQKrRlRVFfnVqapzFz1Wx0laK6yvA4kDVvNsXwjknUbIlsLePy6oPgZw==" saltValue="i7E0k5t3fGQZGQu9qUrhqQ==" spinCount="100000" sqref="A129:G143" name="Bereik9"/>
    <protectedRange algorithmName="SHA-512" hashValue="Yt7ODuNo3texVU6aqI61kCNF6s/E/XSqfLm0hkYadRS2HBrnHENPbzELPzIwFrmXVYgHCGn9E8zrkRqvVGl9mA==" saltValue="aBhPoX/xGbqcASvtP2bZhQ==" spinCount="100000" sqref="A149:F161" name="Bereik11"/>
  </protectedRanges>
  <mergeCells count="235">
    <mergeCell ref="A20:E20"/>
    <mergeCell ref="A17:E17"/>
    <mergeCell ref="A30:D30"/>
    <mergeCell ref="A66:D66"/>
    <mergeCell ref="A63:D63"/>
    <mergeCell ref="A59:D59"/>
    <mergeCell ref="A53:D53"/>
    <mergeCell ref="A54:D54"/>
    <mergeCell ref="A76:D76"/>
    <mergeCell ref="A37:D37"/>
    <mergeCell ref="A38:D38"/>
    <mergeCell ref="A39:D39"/>
    <mergeCell ref="A40:D40"/>
    <mergeCell ref="A41:D41"/>
    <mergeCell ref="A42:D42"/>
    <mergeCell ref="A43:D43"/>
    <mergeCell ref="A44:D44"/>
    <mergeCell ref="A45:D45"/>
    <mergeCell ref="A70:D70"/>
    <mergeCell ref="A19:E19"/>
    <mergeCell ref="A68:D68"/>
    <mergeCell ref="A65:D65"/>
    <mergeCell ref="A71:D71"/>
    <mergeCell ref="A72:D72"/>
    <mergeCell ref="A10:S10"/>
    <mergeCell ref="A15:S15"/>
    <mergeCell ref="A1:S1"/>
    <mergeCell ref="A3:S3"/>
    <mergeCell ref="C4:S4"/>
    <mergeCell ref="C5:S5"/>
    <mergeCell ref="C7:S7"/>
    <mergeCell ref="C8:S8"/>
    <mergeCell ref="A4:B4"/>
    <mergeCell ref="A5:B5"/>
    <mergeCell ref="A7:B7"/>
    <mergeCell ref="A8:B8"/>
    <mergeCell ref="C6:S6"/>
    <mergeCell ref="A11:D11"/>
    <mergeCell ref="E11:F11"/>
    <mergeCell ref="A12:D12"/>
    <mergeCell ref="E12:F12"/>
    <mergeCell ref="A13:D13"/>
    <mergeCell ref="E13:F13"/>
    <mergeCell ref="G11:S13"/>
    <mergeCell ref="C143:D143"/>
    <mergeCell ref="C128:D128"/>
    <mergeCell ref="C130:D130"/>
    <mergeCell ref="C131:D131"/>
    <mergeCell ref="A152:B152"/>
    <mergeCell ref="C136:D136"/>
    <mergeCell ref="C137:D137"/>
    <mergeCell ref="A148:B148"/>
    <mergeCell ref="L127:S127"/>
    <mergeCell ref="A147:G147"/>
    <mergeCell ref="L147:S147"/>
    <mergeCell ref="C138:D138"/>
    <mergeCell ref="C141:D141"/>
    <mergeCell ref="C140:D140"/>
    <mergeCell ref="C139:D139"/>
    <mergeCell ref="A27:D27"/>
    <mergeCell ref="A28:D28"/>
    <mergeCell ref="A29:D29"/>
    <mergeCell ref="A47:D47"/>
    <mergeCell ref="A48:D48"/>
    <mergeCell ref="A49:D49"/>
    <mergeCell ref="A50:D50"/>
    <mergeCell ref="A31:D31"/>
    <mergeCell ref="A32:D32"/>
    <mergeCell ref="A35:D35"/>
    <mergeCell ref="A46:D46"/>
    <mergeCell ref="A36:D36"/>
    <mergeCell ref="A64:D64"/>
    <mergeCell ref="A51:D51"/>
    <mergeCell ref="A58:D58"/>
    <mergeCell ref="A62:D62"/>
    <mergeCell ref="A61:D61"/>
    <mergeCell ref="A60:D60"/>
    <mergeCell ref="A52:D52"/>
    <mergeCell ref="A57:D57"/>
    <mergeCell ref="A55:D55"/>
    <mergeCell ref="A56:D56"/>
    <mergeCell ref="A172:B172"/>
    <mergeCell ref="C172:D172"/>
    <mergeCell ref="F172:G172"/>
    <mergeCell ref="H172:L172"/>
    <mergeCell ref="M172:R172"/>
    <mergeCell ref="A173:B173"/>
    <mergeCell ref="C142:D142"/>
    <mergeCell ref="C144:D144"/>
    <mergeCell ref="A145:S145"/>
    <mergeCell ref="A154:B154"/>
    <mergeCell ref="A155:B155"/>
    <mergeCell ref="A156:B156"/>
    <mergeCell ref="L148:S162"/>
    <mergeCell ref="A161:B161"/>
    <mergeCell ref="A149:B149"/>
    <mergeCell ref="A150:B150"/>
    <mergeCell ref="A151:B151"/>
    <mergeCell ref="A157:B157"/>
    <mergeCell ref="A158:B158"/>
    <mergeCell ref="A153:B153"/>
    <mergeCell ref="A159:B159"/>
    <mergeCell ref="A160:B160"/>
    <mergeCell ref="A163:S163"/>
    <mergeCell ref="L128:S144"/>
    <mergeCell ref="A73:D73"/>
    <mergeCell ref="A74:D74"/>
    <mergeCell ref="A101:F101"/>
    <mergeCell ref="A104:F104"/>
    <mergeCell ref="C133:D133"/>
    <mergeCell ref="C134:D134"/>
    <mergeCell ref="C135:D135"/>
    <mergeCell ref="A75:D75"/>
    <mergeCell ref="A111:S111"/>
    <mergeCell ref="A112:S126"/>
    <mergeCell ref="A79:D79"/>
    <mergeCell ref="A77:D77"/>
    <mergeCell ref="A78:D78"/>
    <mergeCell ref="A109:F109"/>
    <mergeCell ref="A87:D87"/>
    <mergeCell ref="A88:D88"/>
    <mergeCell ref="A92:S92"/>
    <mergeCell ref="A93:S99"/>
    <mergeCell ref="A127:G127"/>
    <mergeCell ref="A106:F106"/>
    <mergeCell ref="C162:D162"/>
    <mergeCell ref="A33:D33"/>
    <mergeCell ref="A34:D34"/>
    <mergeCell ref="L20:R20"/>
    <mergeCell ref="A21:D21"/>
    <mergeCell ref="A22:D22"/>
    <mergeCell ref="A23:D23"/>
    <mergeCell ref="A24:D24"/>
    <mergeCell ref="F20:K20"/>
    <mergeCell ref="A25:D25"/>
    <mergeCell ref="A26:D26"/>
    <mergeCell ref="C132:D132"/>
    <mergeCell ref="A90:S90"/>
    <mergeCell ref="A89:E89"/>
    <mergeCell ref="A80:D80"/>
    <mergeCell ref="A81:D81"/>
    <mergeCell ref="A82:D82"/>
    <mergeCell ref="A83:D83"/>
    <mergeCell ref="A84:D84"/>
    <mergeCell ref="A85:D85"/>
    <mergeCell ref="A86:D86"/>
    <mergeCell ref="A69:D69"/>
    <mergeCell ref="A67:D67"/>
    <mergeCell ref="C129:D129"/>
    <mergeCell ref="A171:B171"/>
    <mergeCell ref="C171:D171"/>
    <mergeCell ref="F171:G171"/>
    <mergeCell ref="H171:L171"/>
    <mergeCell ref="M171:R171"/>
    <mergeCell ref="A164:S164"/>
    <mergeCell ref="M169:R169"/>
    <mergeCell ref="A170:B170"/>
    <mergeCell ref="C170:D170"/>
    <mergeCell ref="F170:G170"/>
    <mergeCell ref="H170:L170"/>
    <mergeCell ref="M170:R170"/>
    <mergeCell ref="H169:L169"/>
    <mergeCell ref="F169:G169"/>
    <mergeCell ref="C169:D169"/>
    <mergeCell ref="A169:B169"/>
    <mergeCell ref="C173:D173"/>
    <mergeCell ref="F173:G173"/>
    <mergeCell ref="H173:L173"/>
    <mergeCell ref="M173:R173"/>
    <mergeCell ref="A174:B174"/>
    <mergeCell ref="C174:D174"/>
    <mergeCell ref="F174:G174"/>
    <mergeCell ref="H174:L174"/>
    <mergeCell ref="M174:R174"/>
    <mergeCell ref="A175:B175"/>
    <mergeCell ref="C175:D175"/>
    <mergeCell ref="F175:G175"/>
    <mergeCell ref="H175:L175"/>
    <mergeCell ref="M175:R175"/>
    <mergeCell ref="A176:B176"/>
    <mergeCell ref="C176:D176"/>
    <mergeCell ref="F176:G176"/>
    <mergeCell ref="H176:L176"/>
    <mergeCell ref="M176:R176"/>
    <mergeCell ref="A177:B177"/>
    <mergeCell ref="C177:D177"/>
    <mergeCell ref="F177:G177"/>
    <mergeCell ref="H177:L177"/>
    <mergeCell ref="M177:R177"/>
    <mergeCell ref="A178:B178"/>
    <mergeCell ref="C178:D178"/>
    <mergeCell ref="F178:G178"/>
    <mergeCell ref="H178:L178"/>
    <mergeCell ref="M178:R178"/>
    <mergeCell ref="F181:G181"/>
    <mergeCell ref="H181:L181"/>
    <mergeCell ref="M181:R181"/>
    <mergeCell ref="A182:B182"/>
    <mergeCell ref="C182:D182"/>
    <mergeCell ref="F182:G182"/>
    <mergeCell ref="H182:L182"/>
    <mergeCell ref="M182:R182"/>
    <mergeCell ref="A179:B179"/>
    <mergeCell ref="C179:D179"/>
    <mergeCell ref="F179:G179"/>
    <mergeCell ref="H179:L179"/>
    <mergeCell ref="M179:R179"/>
    <mergeCell ref="A180:B180"/>
    <mergeCell ref="C180:D180"/>
    <mergeCell ref="F180:G180"/>
    <mergeCell ref="H180:L180"/>
    <mergeCell ref="M180:R180"/>
    <mergeCell ref="A181:B181"/>
    <mergeCell ref="C181:D181"/>
    <mergeCell ref="A187:S187"/>
    <mergeCell ref="A185:B185"/>
    <mergeCell ref="C185:D185"/>
    <mergeCell ref="F185:G185"/>
    <mergeCell ref="H185:L185"/>
    <mergeCell ref="M185:R185"/>
    <mergeCell ref="A186:B186"/>
    <mergeCell ref="C186:D186"/>
    <mergeCell ref="F186:G186"/>
    <mergeCell ref="H186:L186"/>
    <mergeCell ref="M186:R186"/>
    <mergeCell ref="A183:B183"/>
    <mergeCell ref="C183:D183"/>
    <mergeCell ref="F183:G183"/>
    <mergeCell ref="H183:L183"/>
    <mergeCell ref="M183:R183"/>
    <mergeCell ref="A184:B184"/>
    <mergeCell ref="C184:D184"/>
    <mergeCell ref="F184:G184"/>
    <mergeCell ref="H184:L184"/>
    <mergeCell ref="M184:R184"/>
  </mergeCells>
  <conditionalFormatting sqref="F108">
    <cfRule type="cellIs" dxfId="6" priority="1" stopIfTrue="1" operator="equal">
      <formula>0</formula>
    </cfRule>
    <cfRule type="expression" dxfId="5" priority="6">
      <formula>$F$108&gt;$E$108</formula>
    </cfRule>
  </conditionalFormatting>
  <conditionalFormatting sqref="F16:K16">
    <cfRule type="expression" dxfId="4" priority="9">
      <formula>F$17&lt;&gt;1596</formula>
    </cfRule>
  </conditionalFormatting>
  <conditionalFormatting sqref="F22:K88">
    <cfRule type="expression" dxfId="3" priority="11">
      <formula>OR(ISBLANK(F$17),$E22="o")</formula>
    </cfRule>
  </conditionalFormatting>
  <conditionalFormatting sqref="G162">
    <cfRule type="expression" dxfId="2" priority="5">
      <formula>"&lt;0,1*$M$183"</formula>
    </cfRule>
  </conditionalFormatting>
  <conditionalFormatting sqref="L22:Q88">
    <cfRule type="expression" dxfId="1" priority="12" stopIfTrue="1">
      <formula>OR($E22="f",$E22="?")</formula>
    </cfRule>
  </conditionalFormatting>
  <conditionalFormatting sqref="R89">
    <cfRule type="expression" dxfId="0" priority="7">
      <formula>AND(E13&lt;&gt;0,$R$89&gt;$E$13)</formula>
    </cfRule>
  </conditionalFormatting>
  <dataValidations count="12">
    <dataValidation type="custom" showInputMessage="1" showErrorMessage="1" error="Gelieve eerst de code in te vullen.  Wanneer code o (onbezoldigd) ingevuld wordt mogen geen brutolonen opgegeven worden." sqref="F983019:N983069 F917483:N917533 F851947:N851997 F786411:N786461 F720875:N720925 F655339:N655389 F589803:N589853 F524267:N524317 F458731:N458781 F393195:N393245 F327659:N327709 F262123:N262173 F196587:N196637 F131051:N131101 F65515:N65565 II22:IN78 WUU22:WUZ78 WKY22:WLD78 WBC22:WBH78 VRG22:VRL78 VHK22:VHP78 UXO22:UXT78 UNS22:UNX78 UDW22:UEB78 TUA22:TUF78 TKE22:TKJ78 TAI22:TAN78 SQM22:SQR78 SGQ22:SGV78 RWU22:RWZ78 RMY22:RND78 RDC22:RDH78 QTG22:QTL78 QJK22:QJP78 PZO22:PZT78 PPS22:PPX78 PFW22:PGB78 OWA22:OWF78 OME22:OMJ78 OCI22:OCN78 NSM22:NSR78 NIQ22:NIV78 MYU22:MYZ78 MOY22:MPD78 MFC22:MFH78 LVG22:LVL78 LLK22:LLP78 LBO22:LBT78 KRS22:KRX78 KHW22:KIB78 JYA22:JYF78 JOE22:JOJ78 JEI22:JEN78 IUM22:IUR78 IKQ22:IKV78 IAU22:IAZ78 HQY22:HRD78 HHC22:HHH78 GXG22:GXL78 GNK22:GNP78 GDO22:GDT78 FTS22:FTX78 FJW22:FKB78 FAA22:FAF78 EQE22:EQJ78 EGI22:EGN78 DWM22:DWR78 DMQ22:DMV78 DCU22:DCZ78 CSY22:CTD78 CJC22:CJH78 BZG22:BZL78 BPK22:BPP78 BFO22:BFT78 AVS22:AVX78 ALW22:AMB78 ACA22:ACF78 SE22:SJ78" xr:uid="{00000000-0002-0000-0100-000000000000}">
      <formula1>IF($E22="o",F22="",IF($E22="",F22="",F22&gt;0))</formula1>
    </dataValidation>
    <dataValidation allowBlank="1" showInputMessage="1" showErrorMessage="1" promptTitle="Grote kost" prompt="Gelieve hiernaast het toelichtingsveld te lezen alvorens deze rubriek in te vullen." sqref="G65638 IS65660 SO65660 ACK65660 AMG65660 AWC65660 BFY65660 BPU65660 BZQ65660 CJM65660 CTI65660 DDE65660 DNA65660 DWW65660 EGS65660 EQO65660 FAK65660 FKG65660 FUC65660 GDY65660 GNU65660 GXQ65660 HHM65660 HRI65660 IBE65660 ILA65660 IUW65660 JES65660 JOO65660 JYK65660 KIG65660 KSC65660 LBY65660 LLU65660 LVQ65660 MFM65660 MPI65660 MZE65660 NJA65660 NSW65660 OCS65660 OMO65660 OWK65660 PGG65660 PQC65660 PZY65660 QJU65660 QTQ65660 RDM65660 RNI65660 RXE65660 SHA65660 SQW65660 TAS65660 TKO65660 TUK65660 UEG65660 UOC65660 UXY65660 VHU65660 VRQ65660 WBM65660 WLI65660 WVE65660 G131174 IS131196 SO131196 ACK131196 AMG131196 AWC131196 BFY131196 BPU131196 BZQ131196 CJM131196 CTI131196 DDE131196 DNA131196 DWW131196 EGS131196 EQO131196 FAK131196 FKG131196 FUC131196 GDY131196 GNU131196 GXQ131196 HHM131196 HRI131196 IBE131196 ILA131196 IUW131196 JES131196 JOO131196 JYK131196 KIG131196 KSC131196 LBY131196 LLU131196 LVQ131196 MFM131196 MPI131196 MZE131196 NJA131196 NSW131196 OCS131196 OMO131196 OWK131196 PGG131196 PQC131196 PZY131196 QJU131196 QTQ131196 RDM131196 RNI131196 RXE131196 SHA131196 SQW131196 TAS131196 TKO131196 TUK131196 UEG131196 UOC131196 UXY131196 VHU131196 VRQ131196 WBM131196 WLI131196 WVE131196 G196710 IS196732 SO196732 ACK196732 AMG196732 AWC196732 BFY196732 BPU196732 BZQ196732 CJM196732 CTI196732 DDE196732 DNA196732 DWW196732 EGS196732 EQO196732 FAK196732 FKG196732 FUC196732 GDY196732 GNU196732 GXQ196732 HHM196732 HRI196732 IBE196732 ILA196732 IUW196732 JES196732 JOO196732 JYK196732 KIG196732 KSC196732 LBY196732 LLU196732 LVQ196732 MFM196732 MPI196732 MZE196732 NJA196732 NSW196732 OCS196732 OMO196732 OWK196732 PGG196732 PQC196732 PZY196732 QJU196732 QTQ196732 RDM196732 RNI196732 RXE196732 SHA196732 SQW196732 TAS196732 TKO196732 TUK196732 UEG196732 UOC196732 UXY196732 VHU196732 VRQ196732 WBM196732 WLI196732 WVE196732 G262246 IS262268 SO262268 ACK262268 AMG262268 AWC262268 BFY262268 BPU262268 BZQ262268 CJM262268 CTI262268 DDE262268 DNA262268 DWW262268 EGS262268 EQO262268 FAK262268 FKG262268 FUC262268 GDY262268 GNU262268 GXQ262268 HHM262268 HRI262268 IBE262268 ILA262268 IUW262268 JES262268 JOO262268 JYK262268 KIG262268 KSC262268 LBY262268 LLU262268 LVQ262268 MFM262268 MPI262268 MZE262268 NJA262268 NSW262268 OCS262268 OMO262268 OWK262268 PGG262268 PQC262268 PZY262268 QJU262268 QTQ262268 RDM262268 RNI262268 RXE262268 SHA262268 SQW262268 TAS262268 TKO262268 TUK262268 UEG262268 UOC262268 UXY262268 VHU262268 VRQ262268 WBM262268 WLI262268 WVE262268 G327782 IS327804 SO327804 ACK327804 AMG327804 AWC327804 BFY327804 BPU327804 BZQ327804 CJM327804 CTI327804 DDE327804 DNA327804 DWW327804 EGS327804 EQO327804 FAK327804 FKG327804 FUC327804 GDY327804 GNU327804 GXQ327804 HHM327804 HRI327804 IBE327804 ILA327804 IUW327804 JES327804 JOO327804 JYK327804 KIG327804 KSC327804 LBY327804 LLU327804 LVQ327804 MFM327804 MPI327804 MZE327804 NJA327804 NSW327804 OCS327804 OMO327804 OWK327804 PGG327804 PQC327804 PZY327804 QJU327804 QTQ327804 RDM327804 RNI327804 RXE327804 SHA327804 SQW327804 TAS327804 TKO327804 TUK327804 UEG327804 UOC327804 UXY327804 VHU327804 VRQ327804 WBM327804 WLI327804 WVE327804 G393318 IS393340 SO393340 ACK393340 AMG393340 AWC393340 BFY393340 BPU393340 BZQ393340 CJM393340 CTI393340 DDE393340 DNA393340 DWW393340 EGS393340 EQO393340 FAK393340 FKG393340 FUC393340 GDY393340 GNU393340 GXQ393340 HHM393340 HRI393340 IBE393340 ILA393340 IUW393340 JES393340 JOO393340 JYK393340 KIG393340 KSC393340 LBY393340 LLU393340 LVQ393340 MFM393340 MPI393340 MZE393340 NJA393340 NSW393340 OCS393340 OMO393340 OWK393340 PGG393340 PQC393340 PZY393340 QJU393340 QTQ393340 RDM393340 RNI393340 RXE393340 SHA393340 SQW393340 TAS393340 TKO393340 TUK393340 UEG393340 UOC393340 UXY393340 VHU393340 VRQ393340 WBM393340 WLI393340 WVE393340 G458854 IS458876 SO458876 ACK458876 AMG458876 AWC458876 BFY458876 BPU458876 BZQ458876 CJM458876 CTI458876 DDE458876 DNA458876 DWW458876 EGS458876 EQO458876 FAK458876 FKG458876 FUC458876 GDY458876 GNU458876 GXQ458876 HHM458876 HRI458876 IBE458876 ILA458876 IUW458876 JES458876 JOO458876 JYK458876 KIG458876 KSC458876 LBY458876 LLU458876 LVQ458876 MFM458876 MPI458876 MZE458876 NJA458876 NSW458876 OCS458876 OMO458876 OWK458876 PGG458876 PQC458876 PZY458876 QJU458876 QTQ458876 RDM458876 RNI458876 RXE458876 SHA458876 SQW458876 TAS458876 TKO458876 TUK458876 UEG458876 UOC458876 UXY458876 VHU458876 VRQ458876 WBM458876 WLI458876 WVE458876 G524390 IS524412 SO524412 ACK524412 AMG524412 AWC524412 BFY524412 BPU524412 BZQ524412 CJM524412 CTI524412 DDE524412 DNA524412 DWW524412 EGS524412 EQO524412 FAK524412 FKG524412 FUC524412 GDY524412 GNU524412 GXQ524412 HHM524412 HRI524412 IBE524412 ILA524412 IUW524412 JES524412 JOO524412 JYK524412 KIG524412 KSC524412 LBY524412 LLU524412 LVQ524412 MFM524412 MPI524412 MZE524412 NJA524412 NSW524412 OCS524412 OMO524412 OWK524412 PGG524412 PQC524412 PZY524412 QJU524412 QTQ524412 RDM524412 RNI524412 RXE524412 SHA524412 SQW524412 TAS524412 TKO524412 TUK524412 UEG524412 UOC524412 UXY524412 VHU524412 VRQ524412 WBM524412 WLI524412 WVE524412 G589926 IS589948 SO589948 ACK589948 AMG589948 AWC589948 BFY589948 BPU589948 BZQ589948 CJM589948 CTI589948 DDE589948 DNA589948 DWW589948 EGS589948 EQO589948 FAK589948 FKG589948 FUC589948 GDY589948 GNU589948 GXQ589948 HHM589948 HRI589948 IBE589948 ILA589948 IUW589948 JES589948 JOO589948 JYK589948 KIG589948 KSC589948 LBY589948 LLU589948 LVQ589948 MFM589948 MPI589948 MZE589948 NJA589948 NSW589948 OCS589948 OMO589948 OWK589948 PGG589948 PQC589948 PZY589948 QJU589948 QTQ589948 RDM589948 RNI589948 RXE589948 SHA589948 SQW589948 TAS589948 TKO589948 TUK589948 UEG589948 UOC589948 UXY589948 VHU589948 VRQ589948 WBM589948 WLI589948 WVE589948 G655462 IS655484 SO655484 ACK655484 AMG655484 AWC655484 BFY655484 BPU655484 BZQ655484 CJM655484 CTI655484 DDE655484 DNA655484 DWW655484 EGS655484 EQO655484 FAK655484 FKG655484 FUC655484 GDY655484 GNU655484 GXQ655484 HHM655484 HRI655484 IBE655484 ILA655484 IUW655484 JES655484 JOO655484 JYK655484 KIG655484 KSC655484 LBY655484 LLU655484 LVQ655484 MFM655484 MPI655484 MZE655484 NJA655484 NSW655484 OCS655484 OMO655484 OWK655484 PGG655484 PQC655484 PZY655484 QJU655484 QTQ655484 RDM655484 RNI655484 RXE655484 SHA655484 SQW655484 TAS655484 TKO655484 TUK655484 UEG655484 UOC655484 UXY655484 VHU655484 VRQ655484 WBM655484 WLI655484 WVE655484 G720998 IS721020 SO721020 ACK721020 AMG721020 AWC721020 BFY721020 BPU721020 BZQ721020 CJM721020 CTI721020 DDE721020 DNA721020 DWW721020 EGS721020 EQO721020 FAK721020 FKG721020 FUC721020 GDY721020 GNU721020 GXQ721020 HHM721020 HRI721020 IBE721020 ILA721020 IUW721020 JES721020 JOO721020 JYK721020 KIG721020 KSC721020 LBY721020 LLU721020 LVQ721020 MFM721020 MPI721020 MZE721020 NJA721020 NSW721020 OCS721020 OMO721020 OWK721020 PGG721020 PQC721020 PZY721020 QJU721020 QTQ721020 RDM721020 RNI721020 RXE721020 SHA721020 SQW721020 TAS721020 TKO721020 TUK721020 UEG721020 UOC721020 UXY721020 VHU721020 VRQ721020 WBM721020 WLI721020 WVE721020 G786534 IS786556 SO786556 ACK786556 AMG786556 AWC786556 BFY786556 BPU786556 BZQ786556 CJM786556 CTI786556 DDE786556 DNA786556 DWW786556 EGS786556 EQO786556 FAK786556 FKG786556 FUC786556 GDY786556 GNU786556 GXQ786556 HHM786556 HRI786556 IBE786556 ILA786556 IUW786556 JES786556 JOO786556 JYK786556 KIG786556 KSC786556 LBY786556 LLU786556 LVQ786556 MFM786556 MPI786556 MZE786556 NJA786556 NSW786556 OCS786556 OMO786556 OWK786556 PGG786556 PQC786556 PZY786556 QJU786556 QTQ786556 RDM786556 RNI786556 RXE786556 SHA786556 SQW786556 TAS786556 TKO786556 TUK786556 UEG786556 UOC786556 UXY786556 VHU786556 VRQ786556 WBM786556 WLI786556 WVE786556 G852070 IS852092 SO852092 ACK852092 AMG852092 AWC852092 BFY852092 BPU852092 BZQ852092 CJM852092 CTI852092 DDE852092 DNA852092 DWW852092 EGS852092 EQO852092 FAK852092 FKG852092 FUC852092 GDY852092 GNU852092 GXQ852092 HHM852092 HRI852092 IBE852092 ILA852092 IUW852092 JES852092 JOO852092 JYK852092 KIG852092 KSC852092 LBY852092 LLU852092 LVQ852092 MFM852092 MPI852092 MZE852092 NJA852092 NSW852092 OCS852092 OMO852092 OWK852092 PGG852092 PQC852092 PZY852092 QJU852092 QTQ852092 RDM852092 RNI852092 RXE852092 SHA852092 SQW852092 TAS852092 TKO852092 TUK852092 UEG852092 UOC852092 UXY852092 VHU852092 VRQ852092 WBM852092 WLI852092 WVE852092 G917606 IS917628 SO917628 ACK917628 AMG917628 AWC917628 BFY917628 BPU917628 BZQ917628 CJM917628 CTI917628 DDE917628 DNA917628 DWW917628 EGS917628 EQO917628 FAK917628 FKG917628 FUC917628 GDY917628 GNU917628 GXQ917628 HHM917628 HRI917628 IBE917628 ILA917628 IUW917628 JES917628 JOO917628 JYK917628 KIG917628 KSC917628 LBY917628 LLU917628 LVQ917628 MFM917628 MPI917628 MZE917628 NJA917628 NSW917628 OCS917628 OMO917628 OWK917628 PGG917628 PQC917628 PZY917628 QJU917628 QTQ917628 RDM917628 RNI917628 RXE917628 SHA917628 SQW917628 TAS917628 TKO917628 TUK917628 UEG917628 UOC917628 UXY917628 VHU917628 VRQ917628 WBM917628 WLI917628 WVE917628 G983142 IS983164 SO983164 ACK983164 AMG983164 AWC983164 BFY983164 BPU983164 BZQ983164 CJM983164 CTI983164 DDE983164 DNA983164 DWW983164 EGS983164 EQO983164 FAK983164 FKG983164 FUC983164 GDY983164 GNU983164 GXQ983164 HHM983164 HRI983164 IBE983164 ILA983164 IUW983164 JES983164 JOO983164 JYK983164 KIG983164 KSC983164 LBY983164 LLU983164 LVQ983164 MFM983164 MPI983164 MZE983164 NJA983164 NSW983164 OCS983164 OMO983164 OWK983164 PGG983164 PQC983164 PZY983164 QJU983164 QTQ983164 RDM983164 RNI983164 RXE983164 SHA983164 SQW983164 TAS983164 TKO983164 TUK983164 UEG983164 UOC983164 UXY983164 VHU983164 VRQ983164 WBM983164 WLI983164 WVE983164" xr:uid="{00000000-0002-0000-0100-000001000000}"/>
    <dataValidation type="whole" allowBlank="1" showInputMessage="1" showErrorMessage="1" error="Gelieve een bedrag lager dan 20.000 EUR in te vullen" sqref="WVC983113 E65587 IQ65609 SM65609 ACI65609 AME65609 AWA65609 BFW65609 BPS65609 BZO65609 CJK65609 CTG65609 DDC65609 DMY65609 DWU65609 EGQ65609 EQM65609 FAI65609 FKE65609 FUA65609 GDW65609 GNS65609 GXO65609 HHK65609 HRG65609 IBC65609 IKY65609 IUU65609 JEQ65609 JOM65609 JYI65609 KIE65609 KSA65609 LBW65609 LLS65609 LVO65609 MFK65609 MPG65609 MZC65609 NIY65609 NSU65609 OCQ65609 OMM65609 OWI65609 PGE65609 PQA65609 PZW65609 QJS65609 QTO65609 RDK65609 RNG65609 RXC65609 SGY65609 SQU65609 TAQ65609 TKM65609 TUI65609 UEE65609 UOA65609 UXW65609 VHS65609 VRO65609 WBK65609 WLG65609 WVC65609 E131123 IQ131145 SM131145 ACI131145 AME131145 AWA131145 BFW131145 BPS131145 BZO131145 CJK131145 CTG131145 DDC131145 DMY131145 DWU131145 EGQ131145 EQM131145 FAI131145 FKE131145 FUA131145 GDW131145 GNS131145 GXO131145 HHK131145 HRG131145 IBC131145 IKY131145 IUU131145 JEQ131145 JOM131145 JYI131145 KIE131145 KSA131145 LBW131145 LLS131145 LVO131145 MFK131145 MPG131145 MZC131145 NIY131145 NSU131145 OCQ131145 OMM131145 OWI131145 PGE131145 PQA131145 PZW131145 QJS131145 QTO131145 RDK131145 RNG131145 RXC131145 SGY131145 SQU131145 TAQ131145 TKM131145 TUI131145 UEE131145 UOA131145 UXW131145 VHS131145 VRO131145 WBK131145 WLG131145 WVC131145 E196659 IQ196681 SM196681 ACI196681 AME196681 AWA196681 BFW196681 BPS196681 BZO196681 CJK196681 CTG196681 DDC196681 DMY196681 DWU196681 EGQ196681 EQM196681 FAI196681 FKE196681 FUA196681 GDW196681 GNS196681 GXO196681 HHK196681 HRG196681 IBC196681 IKY196681 IUU196681 JEQ196681 JOM196681 JYI196681 KIE196681 KSA196681 LBW196681 LLS196681 LVO196681 MFK196681 MPG196681 MZC196681 NIY196681 NSU196681 OCQ196681 OMM196681 OWI196681 PGE196681 PQA196681 PZW196681 QJS196681 QTO196681 RDK196681 RNG196681 RXC196681 SGY196681 SQU196681 TAQ196681 TKM196681 TUI196681 UEE196681 UOA196681 UXW196681 VHS196681 VRO196681 WBK196681 WLG196681 WVC196681 E262195 IQ262217 SM262217 ACI262217 AME262217 AWA262217 BFW262217 BPS262217 BZO262217 CJK262217 CTG262217 DDC262217 DMY262217 DWU262217 EGQ262217 EQM262217 FAI262217 FKE262217 FUA262217 GDW262217 GNS262217 GXO262217 HHK262217 HRG262217 IBC262217 IKY262217 IUU262217 JEQ262217 JOM262217 JYI262217 KIE262217 KSA262217 LBW262217 LLS262217 LVO262217 MFK262217 MPG262217 MZC262217 NIY262217 NSU262217 OCQ262217 OMM262217 OWI262217 PGE262217 PQA262217 PZW262217 QJS262217 QTO262217 RDK262217 RNG262217 RXC262217 SGY262217 SQU262217 TAQ262217 TKM262217 TUI262217 UEE262217 UOA262217 UXW262217 VHS262217 VRO262217 WBK262217 WLG262217 WVC262217 E327731 IQ327753 SM327753 ACI327753 AME327753 AWA327753 BFW327753 BPS327753 BZO327753 CJK327753 CTG327753 DDC327753 DMY327753 DWU327753 EGQ327753 EQM327753 FAI327753 FKE327753 FUA327753 GDW327753 GNS327753 GXO327753 HHK327753 HRG327753 IBC327753 IKY327753 IUU327753 JEQ327753 JOM327753 JYI327753 KIE327753 KSA327753 LBW327753 LLS327753 LVO327753 MFK327753 MPG327753 MZC327753 NIY327753 NSU327753 OCQ327753 OMM327753 OWI327753 PGE327753 PQA327753 PZW327753 QJS327753 QTO327753 RDK327753 RNG327753 RXC327753 SGY327753 SQU327753 TAQ327753 TKM327753 TUI327753 UEE327753 UOA327753 UXW327753 VHS327753 VRO327753 WBK327753 WLG327753 WVC327753 E393267 IQ393289 SM393289 ACI393289 AME393289 AWA393289 BFW393289 BPS393289 BZO393289 CJK393289 CTG393289 DDC393289 DMY393289 DWU393289 EGQ393289 EQM393289 FAI393289 FKE393289 FUA393289 GDW393289 GNS393289 GXO393289 HHK393289 HRG393289 IBC393289 IKY393289 IUU393289 JEQ393289 JOM393289 JYI393289 KIE393289 KSA393289 LBW393289 LLS393289 LVO393289 MFK393289 MPG393289 MZC393289 NIY393289 NSU393289 OCQ393289 OMM393289 OWI393289 PGE393289 PQA393289 PZW393289 QJS393289 QTO393289 RDK393289 RNG393289 RXC393289 SGY393289 SQU393289 TAQ393289 TKM393289 TUI393289 UEE393289 UOA393289 UXW393289 VHS393289 VRO393289 WBK393289 WLG393289 WVC393289 E458803 IQ458825 SM458825 ACI458825 AME458825 AWA458825 BFW458825 BPS458825 BZO458825 CJK458825 CTG458825 DDC458825 DMY458825 DWU458825 EGQ458825 EQM458825 FAI458825 FKE458825 FUA458825 GDW458825 GNS458825 GXO458825 HHK458825 HRG458825 IBC458825 IKY458825 IUU458825 JEQ458825 JOM458825 JYI458825 KIE458825 KSA458825 LBW458825 LLS458825 LVO458825 MFK458825 MPG458825 MZC458825 NIY458825 NSU458825 OCQ458825 OMM458825 OWI458825 PGE458825 PQA458825 PZW458825 QJS458825 QTO458825 RDK458825 RNG458825 RXC458825 SGY458825 SQU458825 TAQ458825 TKM458825 TUI458825 UEE458825 UOA458825 UXW458825 VHS458825 VRO458825 WBK458825 WLG458825 WVC458825 E524339 IQ524361 SM524361 ACI524361 AME524361 AWA524361 BFW524361 BPS524361 BZO524361 CJK524361 CTG524361 DDC524361 DMY524361 DWU524361 EGQ524361 EQM524361 FAI524361 FKE524361 FUA524361 GDW524361 GNS524361 GXO524361 HHK524361 HRG524361 IBC524361 IKY524361 IUU524361 JEQ524361 JOM524361 JYI524361 KIE524361 KSA524361 LBW524361 LLS524361 LVO524361 MFK524361 MPG524361 MZC524361 NIY524361 NSU524361 OCQ524361 OMM524361 OWI524361 PGE524361 PQA524361 PZW524361 QJS524361 QTO524361 RDK524361 RNG524361 RXC524361 SGY524361 SQU524361 TAQ524361 TKM524361 TUI524361 UEE524361 UOA524361 UXW524361 VHS524361 VRO524361 WBK524361 WLG524361 WVC524361 E589875 IQ589897 SM589897 ACI589897 AME589897 AWA589897 BFW589897 BPS589897 BZO589897 CJK589897 CTG589897 DDC589897 DMY589897 DWU589897 EGQ589897 EQM589897 FAI589897 FKE589897 FUA589897 GDW589897 GNS589897 GXO589897 HHK589897 HRG589897 IBC589897 IKY589897 IUU589897 JEQ589897 JOM589897 JYI589897 KIE589897 KSA589897 LBW589897 LLS589897 LVO589897 MFK589897 MPG589897 MZC589897 NIY589897 NSU589897 OCQ589897 OMM589897 OWI589897 PGE589897 PQA589897 PZW589897 QJS589897 QTO589897 RDK589897 RNG589897 RXC589897 SGY589897 SQU589897 TAQ589897 TKM589897 TUI589897 UEE589897 UOA589897 UXW589897 VHS589897 VRO589897 WBK589897 WLG589897 WVC589897 E655411 IQ655433 SM655433 ACI655433 AME655433 AWA655433 BFW655433 BPS655433 BZO655433 CJK655433 CTG655433 DDC655433 DMY655433 DWU655433 EGQ655433 EQM655433 FAI655433 FKE655433 FUA655433 GDW655433 GNS655433 GXO655433 HHK655433 HRG655433 IBC655433 IKY655433 IUU655433 JEQ655433 JOM655433 JYI655433 KIE655433 KSA655433 LBW655433 LLS655433 LVO655433 MFK655433 MPG655433 MZC655433 NIY655433 NSU655433 OCQ655433 OMM655433 OWI655433 PGE655433 PQA655433 PZW655433 QJS655433 QTO655433 RDK655433 RNG655433 RXC655433 SGY655433 SQU655433 TAQ655433 TKM655433 TUI655433 UEE655433 UOA655433 UXW655433 VHS655433 VRO655433 WBK655433 WLG655433 WVC655433 E720947 IQ720969 SM720969 ACI720969 AME720969 AWA720969 BFW720969 BPS720969 BZO720969 CJK720969 CTG720969 DDC720969 DMY720969 DWU720969 EGQ720969 EQM720969 FAI720969 FKE720969 FUA720969 GDW720969 GNS720969 GXO720969 HHK720969 HRG720969 IBC720969 IKY720969 IUU720969 JEQ720969 JOM720969 JYI720969 KIE720969 KSA720969 LBW720969 LLS720969 LVO720969 MFK720969 MPG720969 MZC720969 NIY720969 NSU720969 OCQ720969 OMM720969 OWI720969 PGE720969 PQA720969 PZW720969 QJS720969 QTO720969 RDK720969 RNG720969 RXC720969 SGY720969 SQU720969 TAQ720969 TKM720969 TUI720969 UEE720969 UOA720969 UXW720969 VHS720969 VRO720969 WBK720969 WLG720969 WVC720969 E786483 IQ786505 SM786505 ACI786505 AME786505 AWA786505 BFW786505 BPS786505 BZO786505 CJK786505 CTG786505 DDC786505 DMY786505 DWU786505 EGQ786505 EQM786505 FAI786505 FKE786505 FUA786505 GDW786505 GNS786505 GXO786505 HHK786505 HRG786505 IBC786505 IKY786505 IUU786505 JEQ786505 JOM786505 JYI786505 KIE786505 KSA786505 LBW786505 LLS786505 LVO786505 MFK786505 MPG786505 MZC786505 NIY786505 NSU786505 OCQ786505 OMM786505 OWI786505 PGE786505 PQA786505 PZW786505 QJS786505 QTO786505 RDK786505 RNG786505 RXC786505 SGY786505 SQU786505 TAQ786505 TKM786505 TUI786505 UEE786505 UOA786505 UXW786505 VHS786505 VRO786505 WBK786505 WLG786505 WVC786505 E852019 IQ852041 SM852041 ACI852041 AME852041 AWA852041 BFW852041 BPS852041 BZO852041 CJK852041 CTG852041 DDC852041 DMY852041 DWU852041 EGQ852041 EQM852041 FAI852041 FKE852041 FUA852041 GDW852041 GNS852041 GXO852041 HHK852041 HRG852041 IBC852041 IKY852041 IUU852041 JEQ852041 JOM852041 JYI852041 KIE852041 KSA852041 LBW852041 LLS852041 LVO852041 MFK852041 MPG852041 MZC852041 NIY852041 NSU852041 OCQ852041 OMM852041 OWI852041 PGE852041 PQA852041 PZW852041 QJS852041 QTO852041 RDK852041 RNG852041 RXC852041 SGY852041 SQU852041 TAQ852041 TKM852041 TUI852041 UEE852041 UOA852041 UXW852041 VHS852041 VRO852041 WBK852041 WLG852041 WVC852041 E917555 IQ917577 SM917577 ACI917577 AME917577 AWA917577 BFW917577 BPS917577 BZO917577 CJK917577 CTG917577 DDC917577 DMY917577 DWU917577 EGQ917577 EQM917577 FAI917577 FKE917577 FUA917577 GDW917577 GNS917577 GXO917577 HHK917577 HRG917577 IBC917577 IKY917577 IUU917577 JEQ917577 JOM917577 JYI917577 KIE917577 KSA917577 LBW917577 LLS917577 LVO917577 MFK917577 MPG917577 MZC917577 NIY917577 NSU917577 OCQ917577 OMM917577 OWI917577 PGE917577 PQA917577 PZW917577 QJS917577 QTO917577 RDK917577 RNG917577 RXC917577 SGY917577 SQU917577 TAQ917577 TKM917577 TUI917577 UEE917577 UOA917577 UXW917577 VHS917577 VRO917577 WBK917577 WLG917577 WVC917577 E983091 IQ983113 SM983113 ACI983113 AME983113 AWA983113 BFW983113 BPS983113 BZO983113 CJK983113 CTG983113 DDC983113 DMY983113 DWU983113 EGQ983113 EQM983113 FAI983113 FKE983113 FUA983113 GDW983113 GNS983113 GXO983113 HHK983113 HRG983113 IBC983113 IKY983113 IUU983113 JEQ983113 JOM983113 JYI983113 KIE983113 KSA983113 LBW983113 LLS983113 LVO983113 MFK983113 MPG983113 MZC983113 NIY983113 NSU983113 OCQ983113 OMM983113 OWI983113 PGE983113 PQA983113 PZW983113 QJS983113 QTO983113 RDK983113 RNG983113 RXC983113 SGY983113 SQU983113 TAQ983113 TKM983113 TUI983113 UEE983113 UOA983113 UXW983113 VHS983113 VRO983113 WBK983113 WLG983113" xr:uid="{00000000-0002-0000-0100-000002000000}">
      <formula1>0</formula1>
      <formula2>20000</formula2>
    </dataValidation>
    <dataValidation type="list" allowBlank="1" showInputMessage="1" showErrorMessage="1" sqref="WVC983041:WVC983091 WLG983041:WLG983091 WBK983041:WBK983091 VRO983041:VRO983091 VHS983041:VHS983091 UXW983041:UXW983091 UOA983041:UOA983091 UEE983041:UEE983091 TUI983041:TUI983091 TKM983041:TKM983091 TAQ983041:TAQ983091 SQU983041:SQU983091 SGY983041:SGY983091 RXC983041:RXC983091 RNG983041:RNG983091 RDK983041:RDK983091 QTO983041:QTO983091 QJS983041:QJS983091 PZW983041:PZW983091 PQA983041:PQA983091 PGE983041:PGE983091 OWI983041:OWI983091 OMM983041:OMM983091 OCQ983041:OCQ983091 NSU983041:NSU983091 NIY983041:NIY983091 MZC983041:MZC983091 MPG983041:MPG983091 MFK983041:MFK983091 LVO983041:LVO983091 LLS983041:LLS983091 LBW983041:LBW983091 KSA983041:KSA983091 KIE983041:KIE983091 JYI983041:JYI983091 JOM983041:JOM983091 JEQ983041:JEQ983091 IUU983041:IUU983091 IKY983041:IKY983091 IBC983041:IBC983091 HRG983041:HRG983091 HHK983041:HHK983091 GXO983041:GXO983091 GNS983041:GNS983091 GDW983041:GDW983091 FUA983041:FUA983091 FKE983041:FKE983091 FAI983041:FAI983091 EQM983041:EQM983091 EGQ983041:EGQ983091 DWU983041:DWU983091 DMY983041:DMY983091 DDC983041:DDC983091 CTG983041:CTG983091 CJK983041:CJK983091 BZO983041:BZO983091 BPS983041:BPS983091 BFW983041:BFW983091 AWA983041:AWA983091 AME983041:AME983091 ACI983041:ACI983091 SM983041:SM983091 IQ983041:IQ983091 E983019:E983069 WVC917505:WVC917555 WLG917505:WLG917555 WBK917505:WBK917555 VRO917505:VRO917555 VHS917505:VHS917555 UXW917505:UXW917555 UOA917505:UOA917555 UEE917505:UEE917555 TUI917505:TUI917555 TKM917505:TKM917555 TAQ917505:TAQ917555 SQU917505:SQU917555 SGY917505:SGY917555 RXC917505:RXC917555 RNG917505:RNG917555 RDK917505:RDK917555 QTO917505:QTO917555 QJS917505:QJS917555 PZW917505:PZW917555 PQA917505:PQA917555 PGE917505:PGE917555 OWI917505:OWI917555 OMM917505:OMM917555 OCQ917505:OCQ917555 NSU917505:NSU917555 NIY917505:NIY917555 MZC917505:MZC917555 MPG917505:MPG917555 MFK917505:MFK917555 LVO917505:LVO917555 LLS917505:LLS917555 LBW917505:LBW917555 KSA917505:KSA917555 KIE917505:KIE917555 JYI917505:JYI917555 JOM917505:JOM917555 JEQ917505:JEQ917555 IUU917505:IUU917555 IKY917505:IKY917555 IBC917505:IBC917555 HRG917505:HRG917555 HHK917505:HHK917555 GXO917505:GXO917555 GNS917505:GNS917555 GDW917505:GDW917555 FUA917505:FUA917555 FKE917505:FKE917555 FAI917505:FAI917555 EQM917505:EQM917555 EGQ917505:EGQ917555 DWU917505:DWU917555 DMY917505:DMY917555 DDC917505:DDC917555 CTG917505:CTG917555 CJK917505:CJK917555 BZO917505:BZO917555 BPS917505:BPS917555 BFW917505:BFW917555 AWA917505:AWA917555 AME917505:AME917555 ACI917505:ACI917555 SM917505:SM917555 IQ917505:IQ917555 E917483:E917533 WVC851969:WVC852019 WLG851969:WLG852019 WBK851969:WBK852019 VRO851969:VRO852019 VHS851969:VHS852019 UXW851969:UXW852019 UOA851969:UOA852019 UEE851969:UEE852019 TUI851969:TUI852019 TKM851969:TKM852019 TAQ851969:TAQ852019 SQU851969:SQU852019 SGY851969:SGY852019 RXC851969:RXC852019 RNG851969:RNG852019 RDK851969:RDK852019 QTO851969:QTO852019 QJS851969:QJS852019 PZW851969:PZW852019 PQA851969:PQA852019 PGE851969:PGE852019 OWI851969:OWI852019 OMM851969:OMM852019 OCQ851969:OCQ852019 NSU851969:NSU852019 NIY851969:NIY852019 MZC851969:MZC852019 MPG851969:MPG852019 MFK851969:MFK852019 LVO851969:LVO852019 LLS851969:LLS852019 LBW851969:LBW852019 KSA851969:KSA852019 KIE851969:KIE852019 JYI851969:JYI852019 JOM851969:JOM852019 JEQ851969:JEQ852019 IUU851969:IUU852019 IKY851969:IKY852019 IBC851969:IBC852019 HRG851969:HRG852019 HHK851969:HHK852019 GXO851969:GXO852019 GNS851969:GNS852019 GDW851969:GDW852019 FUA851969:FUA852019 FKE851969:FKE852019 FAI851969:FAI852019 EQM851969:EQM852019 EGQ851969:EGQ852019 DWU851969:DWU852019 DMY851969:DMY852019 DDC851969:DDC852019 CTG851969:CTG852019 CJK851969:CJK852019 BZO851969:BZO852019 BPS851969:BPS852019 BFW851969:BFW852019 AWA851969:AWA852019 AME851969:AME852019 ACI851969:ACI852019 SM851969:SM852019 IQ851969:IQ852019 E851947:E851997 WVC786433:WVC786483 WLG786433:WLG786483 WBK786433:WBK786483 VRO786433:VRO786483 VHS786433:VHS786483 UXW786433:UXW786483 UOA786433:UOA786483 UEE786433:UEE786483 TUI786433:TUI786483 TKM786433:TKM786483 TAQ786433:TAQ786483 SQU786433:SQU786483 SGY786433:SGY786483 RXC786433:RXC786483 RNG786433:RNG786483 RDK786433:RDK786483 QTO786433:QTO786483 QJS786433:QJS786483 PZW786433:PZW786483 PQA786433:PQA786483 PGE786433:PGE786483 OWI786433:OWI786483 OMM786433:OMM786483 OCQ786433:OCQ786483 NSU786433:NSU786483 NIY786433:NIY786483 MZC786433:MZC786483 MPG786433:MPG786483 MFK786433:MFK786483 LVO786433:LVO786483 LLS786433:LLS786483 LBW786433:LBW786483 KSA786433:KSA786483 KIE786433:KIE786483 JYI786433:JYI786483 JOM786433:JOM786483 JEQ786433:JEQ786483 IUU786433:IUU786483 IKY786433:IKY786483 IBC786433:IBC786483 HRG786433:HRG786483 HHK786433:HHK786483 GXO786433:GXO786483 GNS786433:GNS786483 GDW786433:GDW786483 FUA786433:FUA786483 FKE786433:FKE786483 FAI786433:FAI786483 EQM786433:EQM786483 EGQ786433:EGQ786483 DWU786433:DWU786483 DMY786433:DMY786483 DDC786433:DDC786483 CTG786433:CTG786483 CJK786433:CJK786483 BZO786433:BZO786483 BPS786433:BPS786483 BFW786433:BFW786483 AWA786433:AWA786483 AME786433:AME786483 ACI786433:ACI786483 SM786433:SM786483 IQ786433:IQ786483 E786411:E786461 WVC720897:WVC720947 WLG720897:WLG720947 WBK720897:WBK720947 VRO720897:VRO720947 VHS720897:VHS720947 UXW720897:UXW720947 UOA720897:UOA720947 UEE720897:UEE720947 TUI720897:TUI720947 TKM720897:TKM720947 TAQ720897:TAQ720947 SQU720897:SQU720947 SGY720897:SGY720947 RXC720897:RXC720947 RNG720897:RNG720947 RDK720897:RDK720947 QTO720897:QTO720947 QJS720897:QJS720947 PZW720897:PZW720947 PQA720897:PQA720947 PGE720897:PGE720947 OWI720897:OWI720947 OMM720897:OMM720947 OCQ720897:OCQ720947 NSU720897:NSU720947 NIY720897:NIY720947 MZC720897:MZC720947 MPG720897:MPG720947 MFK720897:MFK720947 LVO720897:LVO720947 LLS720897:LLS720947 LBW720897:LBW720947 KSA720897:KSA720947 KIE720897:KIE720947 JYI720897:JYI720947 JOM720897:JOM720947 JEQ720897:JEQ720947 IUU720897:IUU720947 IKY720897:IKY720947 IBC720897:IBC720947 HRG720897:HRG720947 HHK720897:HHK720947 GXO720897:GXO720947 GNS720897:GNS720947 GDW720897:GDW720947 FUA720897:FUA720947 FKE720897:FKE720947 FAI720897:FAI720947 EQM720897:EQM720947 EGQ720897:EGQ720947 DWU720897:DWU720947 DMY720897:DMY720947 DDC720897:DDC720947 CTG720897:CTG720947 CJK720897:CJK720947 BZO720897:BZO720947 BPS720897:BPS720947 BFW720897:BFW720947 AWA720897:AWA720947 AME720897:AME720947 ACI720897:ACI720947 SM720897:SM720947 IQ720897:IQ720947 E720875:E720925 WVC655361:WVC655411 WLG655361:WLG655411 WBK655361:WBK655411 VRO655361:VRO655411 VHS655361:VHS655411 UXW655361:UXW655411 UOA655361:UOA655411 UEE655361:UEE655411 TUI655361:TUI655411 TKM655361:TKM655411 TAQ655361:TAQ655411 SQU655361:SQU655411 SGY655361:SGY655411 RXC655361:RXC655411 RNG655361:RNG655411 RDK655361:RDK655411 QTO655361:QTO655411 QJS655361:QJS655411 PZW655361:PZW655411 PQA655361:PQA655411 PGE655361:PGE655411 OWI655361:OWI655411 OMM655361:OMM655411 OCQ655361:OCQ655411 NSU655361:NSU655411 NIY655361:NIY655411 MZC655361:MZC655411 MPG655361:MPG655411 MFK655361:MFK655411 LVO655361:LVO655411 LLS655361:LLS655411 LBW655361:LBW655411 KSA655361:KSA655411 KIE655361:KIE655411 JYI655361:JYI655411 JOM655361:JOM655411 JEQ655361:JEQ655411 IUU655361:IUU655411 IKY655361:IKY655411 IBC655361:IBC655411 HRG655361:HRG655411 HHK655361:HHK655411 GXO655361:GXO655411 GNS655361:GNS655411 GDW655361:GDW655411 FUA655361:FUA655411 FKE655361:FKE655411 FAI655361:FAI655411 EQM655361:EQM655411 EGQ655361:EGQ655411 DWU655361:DWU655411 DMY655361:DMY655411 DDC655361:DDC655411 CTG655361:CTG655411 CJK655361:CJK655411 BZO655361:BZO655411 BPS655361:BPS655411 BFW655361:BFW655411 AWA655361:AWA655411 AME655361:AME655411 ACI655361:ACI655411 SM655361:SM655411 IQ655361:IQ655411 E655339:E655389 WVC589825:WVC589875 WLG589825:WLG589875 WBK589825:WBK589875 VRO589825:VRO589875 VHS589825:VHS589875 UXW589825:UXW589875 UOA589825:UOA589875 UEE589825:UEE589875 TUI589825:TUI589875 TKM589825:TKM589875 TAQ589825:TAQ589875 SQU589825:SQU589875 SGY589825:SGY589875 RXC589825:RXC589875 RNG589825:RNG589875 RDK589825:RDK589875 QTO589825:QTO589875 QJS589825:QJS589875 PZW589825:PZW589875 PQA589825:PQA589875 PGE589825:PGE589875 OWI589825:OWI589875 OMM589825:OMM589875 OCQ589825:OCQ589875 NSU589825:NSU589875 NIY589825:NIY589875 MZC589825:MZC589875 MPG589825:MPG589875 MFK589825:MFK589875 LVO589825:LVO589875 LLS589825:LLS589875 LBW589825:LBW589875 KSA589825:KSA589875 KIE589825:KIE589875 JYI589825:JYI589875 JOM589825:JOM589875 JEQ589825:JEQ589875 IUU589825:IUU589875 IKY589825:IKY589875 IBC589825:IBC589875 HRG589825:HRG589875 HHK589825:HHK589875 GXO589825:GXO589875 GNS589825:GNS589875 GDW589825:GDW589875 FUA589825:FUA589875 FKE589825:FKE589875 FAI589825:FAI589875 EQM589825:EQM589875 EGQ589825:EGQ589875 DWU589825:DWU589875 DMY589825:DMY589875 DDC589825:DDC589875 CTG589825:CTG589875 CJK589825:CJK589875 BZO589825:BZO589875 BPS589825:BPS589875 BFW589825:BFW589875 AWA589825:AWA589875 AME589825:AME589875 ACI589825:ACI589875 SM589825:SM589875 IQ589825:IQ589875 E589803:E589853 WVC524289:WVC524339 WLG524289:WLG524339 WBK524289:WBK524339 VRO524289:VRO524339 VHS524289:VHS524339 UXW524289:UXW524339 UOA524289:UOA524339 UEE524289:UEE524339 TUI524289:TUI524339 TKM524289:TKM524339 TAQ524289:TAQ524339 SQU524289:SQU524339 SGY524289:SGY524339 RXC524289:RXC524339 RNG524289:RNG524339 RDK524289:RDK524339 QTO524289:QTO524339 QJS524289:QJS524339 PZW524289:PZW524339 PQA524289:PQA524339 PGE524289:PGE524339 OWI524289:OWI524339 OMM524289:OMM524339 OCQ524289:OCQ524339 NSU524289:NSU524339 NIY524289:NIY524339 MZC524289:MZC524339 MPG524289:MPG524339 MFK524289:MFK524339 LVO524289:LVO524339 LLS524289:LLS524339 LBW524289:LBW524339 KSA524289:KSA524339 KIE524289:KIE524339 JYI524289:JYI524339 JOM524289:JOM524339 JEQ524289:JEQ524339 IUU524289:IUU524339 IKY524289:IKY524339 IBC524289:IBC524339 HRG524289:HRG524339 HHK524289:HHK524339 GXO524289:GXO524339 GNS524289:GNS524339 GDW524289:GDW524339 FUA524289:FUA524339 FKE524289:FKE524339 FAI524289:FAI524339 EQM524289:EQM524339 EGQ524289:EGQ524339 DWU524289:DWU524339 DMY524289:DMY524339 DDC524289:DDC524339 CTG524289:CTG524339 CJK524289:CJK524339 BZO524289:BZO524339 BPS524289:BPS524339 BFW524289:BFW524339 AWA524289:AWA524339 AME524289:AME524339 ACI524289:ACI524339 SM524289:SM524339 IQ524289:IQ524339 E524267:E524317 WVC458753:WVC458803 WLG458753:WLG458803 WBK458753:WBK458803 VRO458753:VRO458803 VHS458753:VHS458803 UXW458753:UXW458803 UOA458753:UOA458803 UEE458753:UEE458803 TUI458753:TUI458803 TKM458753:TKM458803 TAQ458753:TAQ458803 SQU458753:SQU458803 SGY458753:SGY458803 RXC458753:RXC458803 RNG458753:RNG458803 RDK458753:RDK458803 QTO458753:QTO458803 QJS458753:QJS458803 PZW458753:PZW458803 PQA458753:PQA458803 PGE458753:PGE458803 OWI458753:OWI458803 OMM458753:OMM458803 OCQ458753:OCQ458803 NSU458753:NSU458803 NIY458753:NIY458803 MZC458753:MZC458803 MPG458753:MPG458803 MFK458753:MFK458803 LVO458753:LVO458803 LLS458753:LLS458803 LBW458753:LBW458803 KSA458753:KSA458803 KIE458753:KIE458803 JYI458753:JYI458803 JOM458753:JOM458803 JEQ458753:JEQ458803 IUU458753:IUU458803 IKY458753:IKY458803 IBC458753:IBC458803 HRG458753:HRG458803 HHK458753:HHK458803 GXO458753:GXO458803 GNS458753:GNS458803 GDW458753:GDW458803 FUA458753:FUA458803 FKE458753:FKE458803 FAI458753:FAI458803 EQM458753:EQM458803 EGQ458753:EGQ458803 DWU458753:DWU458803 DMY458753:DMY458803 DDC458753:DDC458803 CTG458753:CTG458803 CJK458753:CJK458803 BZO458753:BZO458803 BPS458753:BPS458803 BFW458753:BFW458803 AWA458753:AWA458803 AME458753:AME458803 ACI458753:ACI458803 SM458753:SM458803 IQ458753:IQ458803 E458731:E458781 WVC393217:WVC393267 WLG393217:WLG393267 WBK393217:WBK393267 VRO393217:VRO393267 VHS393217:VHS393267 UXW393217:UXW393267 UOA393217:UOA393267 UEE393217:UEE393267 TUI393217:TUI393267 TKM393217:TKM393267 TAQ393217:TAQ393267 SQU393217:SQU393267 SGY393217:SGY393267 RXC393217:RXC393267 RNG393217:RNG393267 RDK393217:RDK393267 QTO393217:QTO393267 QJS393217:QJS393267 PZW393217:PZW393267 PQA393217:PQA393267 PGE393217:PGE393267 OWI393217:OWI393267 OMM393217:OMM393267 OCQ393217:OCQ393267 NSU393217:NSU393267 NIY393217:NIY393267 MZC393217:MZC393267 MPG393217:MPG393267 MFK393217:MFK393267 LVO393217:LVO393267 LLS393217:LLS393267 LBW393217:LBW393267 KSA393217:KSA393267 KIE393217:KIE393267 JYI393217:JYI393267 JOM393217:JOM393267 JEQ393217:JEQ393267 IUU393217:IUU393267 IKY393217:IKY393267 IBC393217:IBC393267 HRG393217:HRG393267 HHK393217:HHK393267 GXO393217:GXO393267 GNS393217:GNS393267 GDW393217:GDW393267 FUA393217:FUA393267 FKE393217:FKE393267 FAI393217:FAI393267 EQM393217:EQM393267 EGQ393217:EGQ393267 DWU393217:DWU393267 DMY393217:DMY393267 DDC393217:DDC393267 CTG393217:CTG393267 CJK393217:CJK393267 BZO393217:BZO393267 BPS393217:BPS393267 BFW393217:BFW393267 AWA393217:AWA393267 AME393217:AME393267 ACI393217:ACI393267 SM393217:SM393267 IQ393217:IQ393267 E393195:E393245 WVC327681:WVC327731 WLG327681:WLG327731 WBK327681:WBK327731 VRO327681:VRO327731 VHS327681:VHS327731 UXW327681:UXW327731 UOA327681:UOA327731 UEE327681:UEE327731 TUI327681:TUI327731 TKM327681:TKM327731 TAQ327681:TAQ327731 SQU327681:SQU327731 SGY327681:SGY327731 RXC327681:RXC327731 RNG327681:RNG327731 RDK327681:RDK327731 QTO327681:QTO327731 QJS327681:QJS327731 PZW327681:PZW327731 PQA327681:PQA327731 PGE327681:PGE327731 OWI327681:OWI327731 OMM327681:OMM327731 OCQ327681:OCQ327731 NSU327681:NSU327731 NIY327681:NIY327731 MZC327681:MZC327731 MPG327681:MPG327731 MFK327681:MFK327731 LVO327681:LVO327731 LLS327681:LLS327731 LBW327681:LBW327731 KSA327681:KSA327731 KIE327681:KIE327731 JYI327681:JYI327731 JOM327681:JOM327731 JEQ327681:JEQ327731 IUU327681:IUU327731 IKY327681:IKY327731 IBC327681:IBC327731 HRG327681:HRG327731 HHK327681:HHK327731 GXO327681:GXO327731 GNS327681:GNS327731 GDW327681:GDW327731 FUA327681:FUA327731 FKE327681:FKE327731 FAI327681:FAI327731 EQM327681:EQM327731 EGQ327681:EGQ327731 DWU327681:DWU327731 DMY327681:DMY327731 DDC327681:DDC327731 CTG327681:CTG327731 CJK327681:CJK327731 BZO327681:BZO327731 BPS327681:BPS327731 BFW327681:BFW327731 AWA327681:AWA327731 AME327681:AME327731 ACI327681:ACI327731 SM327681:SM327731 IQ327681:IQ327731 E327659:E327709 WVC262145:WVC262195 WLG262145:WLG262195 WBK262145:WBK262195 VRO262145:VRO262195 VHS262145:VHS262195 UXW262145:UXW262195 UOA262145:UOA262195 UEE262145:UEE262195 TUI262145:TUI262195 TKM262145:TKM262195 TAQ262145:TAQ262195 SQU262145:SQU262195 SGY262145:SGY262195 RXC262145:RXC262195 RNG262145:RNG262195 RDK262145:RDK262195 QTO262145:QTO262195 QJS262145:QJS262195 PZW262145:PZW262195 PQA262145:PQA262195 PGE262145:PGE262195 OWI262145:OWI262195 OMM262145:OMM262195 OCQ262145:OCQ262195 NSU262145:NSU262195 NIY262145:NIY262195 MZC262145:MZC262195 MPG262145:MPG262195 MFK262145:MFK262195 LVO262145:LVO262195 LLS262145:LLS262195 LBW262145:LBW262195 KSA262145:KSA262195 KIE262145:KIE262195 JYI262145:JYI262195 JOM262145:JOM262195 JEQ262145:JEQ262195 IUU262145:IUU262195 IKY262145:IKY262195 IBC262145:IBC262195 HRG262145:HRG262195 HHK262145:HHK262195 GXO262145:GXO262195 GNS262145:GNS262195 GDW262145:GDW262195 FUA262145:FUA262195 FKE262145:FKE262195 FAI262145:FAI262195 EQM262145:EQM262195 EGQ262145:EGQ262195 DWU262145:DWU262195 DMY262145:DMY262195 DDC262145:DDC262195 CTG262145:CTG262195 CJK262145:CJK262195 BZO262145:BZO262195 BPS262145:BPS262195 BFW262145:BFW262195 AWA262145:AWA262195 AME262145:AME262195 ACI262145:ACI262195 SM262145:SM262195 IQ262145:IQ262195 E262123:E262173 WVC196609:WVC196659 WLG196609:WLG196659 WBK196609:WBK196659 VRO196609:VRO196659 VHS196609:VHS196659 UXW196609:UXW196659 UOA196609:UOA196659 UEE196609:UEE196659 TUI196609:TUI196659 TKM196609:TKM196659 TAQ196609:TAQ196659 SQU196609:SQU196659 SGY196609:SGY196659 RXC196609:RXC196659 RNG196609:RNG196659 RDK196609:RDK196659 QTO196609:QTO196659 QJS196609:QJS196659 PZW196609:PZW196659 PQA196609:PQA196659 PGE196609:PGE196659 OWI196609:OWI196659 OMM196609:OMM196659 OCQ196609:OCQ196659 NSU196609:NSU196659 NIY196609:NIY196659 MZC196609:MZC196659 MPG196609:MPG196659 MFK196609:MFK196659 LVO196609:LVO196659 LLS196609:LLS196659 LBW196609:LBW196659 KSA196609:KSA196659 KIE196609:KIE196659 JYI196609:JYI196659 JOM196609:JOM196659 JEQ196609:JEQ196659 IUU196609:IUU196659 IKY196609:IKY196659 IBC196609:IBC196659 HRG196609:HRG196659 HHK196609:HHK196659 GXO196609:GXO196659 GNS196609:GNS196659 GDW196609:GDW196659 FUA196609:FUA196659 FKE196609:FKE196659 FAI196609:FAI196659 EQM196609:EQM196659 EGQ196609:EGQ196659 DWU196609:DWU196659 DMY196609:DMY196659 DDC196609:DDC196659 CTG196609:CTG196659 CJK196609:CJK196659 BZO196609:BZO196659 BPS196609:BPS196659 BFW196609:BFW196659 AWA196609:AWA196659 AME196609:AME196659 ACI196609:ACI196659 SM196609:SM196659 IQ196609:IQ196659 E196587:E196637 WVC131073:WVC131123 WLG131073:WLG131123 WBK131073:WBK131123 VRO131073:VRO131123 VHS131073:VHS131123 UXW131073:UXW131123 UOA131073:UOA131123 UEE131073:UEE131123 TUI131073:TUI131123 TKM131073:TKM131123 TAQ131073:TAQ131123 SQU131073:SQU131123 SGY131073:SGY131123 RXC131073:RXC131123 RNG131073:RNG131123 RDK131073:RDK131123 QTO131073:QTO131123 QJS131073:QJS131123 PZW131073:PZW131123 PQA131073:PQA131123 PGE131073:PGE131123 OWI131073:OWI131123 OMM131073:OMM131123 OCQ131073:OCQ131123 NSU131073:NSU131123 NIY131073:NIY131123 MZC131073:MZC131123 MPG131073:MPG131123 MFK131073:MFK131123 LVO131073:LVO131123 LLS131073:LLS131123 LBW131073:LBW131123 KSA131073:KSA131123 KIE131073:KIE131123 JYI131073:JYI131123 JOM131073:JOM131123 JEQ131073:JEQ131123 IUU131073:IUU131123 IKY131073:IKY131123 IBC131073:IBC131123 HRG131073:HRG131123 HHK131073:HHK131123 GXO131073:GXO131123 GNS131073:GNS131123 GDW131073:GDW131123 FUA131073:FUA131123 FKE131073:FKE131123 FAI131073:FAI131123 EQM131073:EQM131123 EGQ131073:EGQ131123 DWU131073:DWU131123 DMY131073:DMY131123 DDC131073:DDC131123 CTG131073:CTG131123 CJK131073:CJK131123 BZO131073:BZO131123 BPS131073:BPS131123 BFW131073:BFW131123 AWA131073:AWA131123 AME131073:AME131123 ACI131073:ACI131123 SM131073:SM131123 IQ131073:IQ131123 E131051:E131101 WVC65537:WVC65587 WLG65537:WLG65587 WBK65537:WBK65587 VRO65537:VRO65587 VHS65537:VHS65587 UXW65537:UXW65587 UOA65537:UOA65587 UEE65537:UEE65587 TUI65537:TUI65587 TKM65537:TKM65587 TAQ65537:TAQ65587 SQU65537:SQU65587 SGY65537:SGY65587 RXC65537:RXC65587 RNG65537:RNG65587 RDK65537:RDK65587 QTO65537:QTO65587 QJS65537:QJS65587 PZW65537:PZW65587 PQA65537:PQA65587 PGE65537:PGE65587 OWI65537:OWI65587 OMM65537:OMM65587 OCQ65537:OCQ65587 NSU65537:NSU65587 NIY65537:NIY65587 MZC65537:MZC65587 MPG65537:MPG65587 MFK65537:MFK65587 LVO65537:LVO65587 LLS65537:LLS65587 LBW65537:LBW65587 KSA65537:KSA65587 KIE65537:KIE65587 JYI65537:JYI65587 JOM65537:JOM65587 JEQ65537:JEQ65587 IUU65537:IUU65587 IKY65537:IKY65587 IBC65537:IBC65587 HRG65537:HRG65587 HHK65537:HHK65587 GXO65537:GXO65587 GNS65537:GNS65587 GDW65537:GDW65587 FUA65537:FUA65587 FKE65537:FKE65587 FAI65537:FAI65587 EQM65537:EQM65587 EGQ65537:EGQ65587 DWU65537:DWU65587 DMY65537:DMY65587 DDC65537:DDC65587 CTG65537:CTG65587 CJK65537:CJK65587 BZO65537:BZO65587 BPS65537:BPS65587 BFW65537:BFW65587 AWA65537:AWA65587 AME65537:AME65587 ACI65537:ACI65587 SM65537:SM65587 IQ65537:IQ65587 E65515:E65565 IH22:IH78 SD22:SD78 ABZ22:ABZ78 ALV22:ALV78 AVR22:AVR78 BFN22:BFN78 BPJ22:BPJ78 BZF22:BZF78 CJB22:CJB78 CSX22:CSX78 DCT22:DCT78 DMP22:DMP78 DWL22:DWL78 EGH22:EGH78 EQD22:EQD78 EZZ22:EZZ78 FJV22:FJV78 FTR22:FTR78 GDN22:GDN78 GNJ22:GNJ78 GXF22:GXF78 HHB22:HHB78 HQX22:HQX78 IAT22:IAT78 IKP22:IKP78 IUL22:IUL78 JEH22:JEH78 JOD22:JOD78 JXZ22:JXZ78 KHV22:KHV78 KRR22:KRR78 LBN22:LBN78 LLJ22:LLJ78 LVF22:LVF78 MFB22:MFB78 MOX22:MOX78 MYT22:MYT78 NIP22:NIP78 NSL22:NSL78 OCH22:OCH78 OMD22:OMD78 OVZ22:OVZ78 PFV22:PFV78 PPR22:PPR78 PZN22:PZN78 QJJ22:QJJ78 QTF22:QTF78 RDB22:RDB78 RMX22:RMX78 RWT22:RWT78 SGP22:SGP78 SQL22:SQL78 TAH22:TAH78 TKD22:TKD78 TTZ22:TTZ78 UDV22:UDV78 UNR22:UNR78 UXN22:UXN78 VHJ22:VHJ78 VRF22:VRF78 WBB22:WBB78 WKX22:WKX78 WUT22:WUT78" xr:uid="{00000000-0002-0000-0100-000003000000}">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37:SX65558 IX65537:JB65558 WVJ983041:WVN983062 WLN983041:WLR983062 WBR983041:WBV983062 VRV983041:VRZ983062 VHZ983041:VID983062 UYD983041:UYH983062 UOH983041:UOL983062 UEL983041:UEP983062 TUP983041:TUT983062 TKT983041:TKX983062 TAX983041:TBB983062 SRB983041:SRF983062 SHF983041:SHJ983062 RXJ983041:RXN983062 RNN983041:RNR983062 RDR983041:RDV983062 QTV983041:QTZ983062 QJZ983041:QKD983062 QAD983041:QAH983062 PQH983041:PQL983062 PGL983041:PGP983062 OWP983041:OWT983062 OMT983041:OMX983062 OCX983041:ODB983062 NTB983041:NTF983062 NJF983041:NJJ983062 MZJ983041:MZN983062 MPN983041:MPR983062 MFR983041:MFV983062 LVV983041:LVZ983062 LLZ983041:LMD983062 LCD983041:LCH983062 KSH983041:KSL983062 KIL983041:KIP983062 JYP983041:JYT983062 JOT983041:JOX983062 JEX983041:JFB983062 IVB983041:IVF983062 ILF983041:ILJ983062 IBJ983041:IBN983062 HRN983041:HRR983062 HHR983041:HHV983062 GXV983041:GXZ983062 GNZ983041:GOD983062 GED983041:GEH983062 FUH983041:FUL983062 FKL983041:FKP983062 FAP983041:FAT983062 EQT983041:EQX983062 EGX983041:EHB983062 DXB983041:DXF983062 DNF983041:DNJ983062 DDJ983041:DDN983062 CTN983041:CTR983062 CJR983041:CJV983062 BZV983041:BZZ983062 BPZ983041:BQD983062 BGD983041:BGH983062 AWH983041:AWL983062 AML983041:AMP983062 ACP983041:ACT983062 ST983041:SX983062 IX983041:JB983062 WVJ917505:WVN917526 WLN917505:WLR917526 WBR917505:WBV917526 VRV917505:VRZ917526 VHZ917505:VID917526 UYD917505:UYH917526 UOH917505:UOL917526 UEL917505:UEP917526 TUP917505:TUT917526 TKT917505:TKX917526 TAX917505:TBB917526 SRB917505:SRF917526 SHF917505:SHJ917526 RXJ917505:RXN917526 RNN917505:RNR917526 RDR917505:RDV917526 QTV917505:QTZ917526 QJZ917505:QKD917526 QAD917505:QAH917526 PQH917505:PQL917526 PGL917505:PGP917526 OWP917505:OWT917526 OMT917505:OMX917526 OCX917505:ODB917526 NTB917505:NTF917526 NJF917505:NJJ917526 MZJ917505:MZN917526 MPN917505:MPR917526 MFR917505:MFV917526 LVV917505:LVZ917526 LLZ917505:LMD917526 LCD917505:LCH917526 KSH917505:KSL917526 KIL917505:KIP917526 JYP917505:JYT917526 JOT917505:JOX917526 JEX917505:JFB917526 IVB917505:IVF917526 ILF917505:ILJ917526 IBJ917505:IBN917526 HRN917505:HRR917526 HHR917505:HHV917526 GXV917505:GXZ917526 GNZ917505:GOD917526 GED917505:GEH917526 FUH917505:FUL917526 FKL917505:FKP917526 FAP917505:FAT917526 EQT917505:EQX917526 EGX917505:EHB917526 DXB917505:DXF917526 DNF917505:DNJ917526 DDJ917505:DDN917526 CTN917505:CTR917526 CJR917505:CJV917526 BZV917505:BZZ917526 BPZ917505:BQD917526 BGD917505:BGH917526 AWH917505:AWL917526 AML917505:AMP917526 ACP917505:ACT917526 ST917505:SX917526 IX917505:JB917526 WVJ851969:WVN851990 WLN851969:WLR851990 WBR851969:WBV851990 VRV851969:VRZ851990 VHZ851969:VID851990 UYD851969:UYH851990 UOH851969:UOL851990 UEL851969:UEP851990 TUP851969:TUT851990 TKT851969:TKX851990 TAX851969:TBB851990 SRB851969:SRF851990 SHF851969:SHJ851990 RXJ851969:RXN851990 RNN851969:RNR851990 RDR851969:RDV851990 QTV851969:QTZ851990 QJZ851969:QKD851990 QAD851969:QAH851990 PQH851969:PQL851990 PGL851969:PGP851990 OWP851969:OWT851990 OMT851969:OMX851990 OCX851969:ODB851990 NTB851969:NTF851990 NJF851969:NJJ851990 MZJ851969:MZN851990 MPN851969:MPR851990 MFR851969:MFV851990 LVV851969:LVZ851990 LLZ851969:LMD851990 LCD851969:LCH851990 KSH851969:KSL851990 KIL851969:KIP851990 JYP851969:JYT851990 JOT851969:JOX851990 JEX851969:JFB851990 IVB851969:IVF851990 ILF851969:ILJ851990 IBJ851969:IBN851990 HRN851969:HRR851990 HHR851969:HHV851990 GXV851969:GXZ851990 GNZ851969:GOD851990 GED851969:GEH851990 FUH851969:FUL851990 FKL851969:FKP851990 FAP851969:FAT851990 EQT851969:EQX851990 EGX851969:EHB851990 DXB851969:DXF851990 DNF851969:DNJ851990 DDJ851969:DDN851990 CTN851969:CTR851990 CJR851969:CJV851990 BZV851969:BZZ851990 BPZ851969:BQD851990 BGD851969:BGH851990 AWH851969:AWL851990 AML851969:AMP851990 ACP851969:ACT851990 ST851969:SX851990 IX851969:JB851990 WVJ786433:WVN786454 WLN786433:WLR786454 WBR786433:WBV786454 VRV786433:VRZ786454 VHZ786433:VID786454 UYD786433:UYH786454 UOH786433:UOL786454 UEL786433:UEP786454 TUP786433:TUT786454 TKT786433:TKX786454 TAX786433:TBB786454 SRB786433:SRF786454 SHF786433:SHJ786454 RXJ786433:RXN786454 RNN786433:RNR786454 RDR786433:RDV786454 QTV786433:QTZ786454 QJZ786433:QKD786454 QAD786433:QAH786454 PQH786433:PQL786454 PGL786433:PGP786454 OWP786433:OWT786454 OMT786433:OMX786454 OCX786433:ODB786454 NTB786433:NTF786454 NJF786433:NJJ786454 MZJ786433:MZN786454 MPN786433:MPR786454 MFR786433:MFV786454 LVV786433:LVZ786454 LLZ786433:LMD786454 LCD786433:LCH786454 KSH786433:KSL786454 KIL786433:KIP786454 JYP786433:JYT786454 JOT786433:JOX786454 JEX786433:JFB786454 IVB786433:IVF786454 ILF786433:ILJ786454 IBJ786433:IBN786454 HRN786433:HRR786454 HHR786433:HHV786454 GXV786433:GXZ786454 GNZ786433:GOD786454 GED786433:GEH786454 FUH786433:FUL786454 FKL786433:FKP786454 FAP786433:FAT786454 EQT786433:EQX786454 EGX786433:EHB786454 DXB786433:DXF786454 DNF786433:DNJ786454 DDJ786433:DDN786454 CTN786433:CTR786454 CJR786433:CJV786454 BZV786433:BZZ786454 BPZ786433:BQD786454 BGD786433:BGH786454 AWH786433:AWL786454 AML786433:AMP786454 ACP786433:ACT786454 ST786433:SX786454 IX786433:JB786454 WVJ720897:WVN720918 WLN720897:WLR720918 WBR720897:WBV720918 VRV720897:VRZ720918 VHZ720897:VID720918 UYD720897:UYH720918 UOH720897:UOL720918 UEL720897:UEP720918 TUP720897:TUT720918 TKT720897:TKX720918 TAX720897:TBB720918 SRB720897:SRF720918 SHF720897:SHJ720918 RXJ720897:RXN720918 RNN720897:RNR720918 RDR720897:RDV720918 QTV720897:QTZ720918 QJZ720897:QKD720918 QAD720897:QAH720918 PQH720897:PQL720918 PGL720897:PGP720918 OWP720897:OWT720918 OMT720897:OMX720918 OCX720897:ODB720918 NTB720897:NTF720918 NJF720897:NJJ720918 MZJ720897:MZN720918 MPN720897:MPR720918 MFR720897:MFV720918 LVV720897:LVZ720918 LLZ720897:LMD720918 LCD720897:LCH720918 KSH720897:KSL720918 KIL720897:KIP720918 JYP720897:JYT720918 JOT720897:JOX720918 JEX720897:JFB720918 IVB720897:IVF720918 ILF720897:ILJ720918 IBJ720897:IBN720918 HRN720897:HRR720918 HHR720897:HHV720918 GXV720897:GXZ720918 GNZ720897:GOD720918 GED720897:GEH720918 FUH720897:FUL720918 FKL720897:FKP720918 FAP720897:FAT720918 EQT720897:EQX720918 EGX720897:EHB720918 DXB720897:DXF720918 DNF720897:DNJ720918 DDJ720897:DDN720918 CTN720897:CTR720918 CJR720897:CJV720918 BZV720897:BZZ720918 BPZ720897:BQD720918 BGD720897:BGH720918 AWH720897:AWL720918 AML720897:AMP720918 ACP720897:ACT720918 ST720897:SX720918 IX720897:JB720918 WVJ655361:WVN655382 WLN655361:WLR655382 WBR655361:WBV655382 VRV655361:VRZ655382 VHZ655361:VID655382 UYD655361:UYH655382 UOH655361:UOL655382 UEL655361:UEP655382 TUP655361:TUT655382 TKT655361:TKX655382 TAX655361:TBB655382 SRB655361:SRF655382 SHF655361:SHJ655382 RXJ655361:RXN655382 RNN655361:RNR655382 RDR655361:RDV655382 QTV655361:QTZ655382 QJZ655361:QKD655382 QAD655361:QAH655382 PQH655361:PQL655382 PGL655361:PGP655382 OWP655361:OWT655382 OMT655361:OMX655382 OCX655361:ODB655382 NTB655361:NTF655382 NJF655361:NJJ655382 MZJ655361:MZN655382 MPN655361:MPR655382 MFR655361:MFV655382 LVV655361:LVZ655382 LLZ655361:LMD655382 LCD655361:LCH655382 KSH655361:KSL655382 KIL655361:KIP655382 JYP655361:JYT655382 JOT655361:JOX655382 JEX655361:JFB655382 IVB655361:IVF655382 ILF655361:ILJ655382 IBJ655361:IBN655382 HRN655361:HRR655382 HHR655361:HHV655382 GXV655361:GXZ655382 GNZ655361:GOD655382 GED655361:GEH655382 FUH655361:FUL655382 FKL655361:FKP655382 FAP655361:FAT655382 EQT655361:EQX655382 EGX655361:EHB655382 DXB655361:DXF655382 DNF655361:DNJ655382 DDJ655361:DDN655382 CTN655361:CTR655382 CJR655361:CJV655382 BZV655361:BZZ655382 BPZ655361:BQD655382 BGD655361:BGH655382 AWH655361:AWL655382 AML655361:AMP655382 ACP655361:ACT655382 ST655361:SX655382 IX655361:JB655382 WVJ589825:WVN589846 WLN589825:WLR589846 WBR589825:WBV589846 VRV589825:VRZ589846 VHZ589825:VID589846 UYD589825:UYH589846 UOH589825:UOL589846 UEL589825:UEP589846 TUP589825:TUT589846 TKT589825:TKX589846 TAX589825:TBB589846 SRB589825:SRF589846 SHF589825:SHJ589846 RXJ589825:RXN589846 RNN589825:RNR589846 RDR589825:RDV589846 QTV589825:QTZ589846 QJZ589825:QKD589846 QAD589825:QAH589846 PQH589825:PQL589846 PGL589825:PGP589846 OWP589825:OWT589846 OMT589825:OMX589846 OCX589825:ODB589846 NTB589825:NTF589846 NJF589825:NJJ589846 MZJ589825:MZN589846 MPN589825:MPR589846 MFR589825:MFV589846 LVV589825:LVZ589846 LLZ589825:LMD589846 LCD589825:LCH589846 KSH589825:KSL589846 KIL589825:KIP589846 JYP589825:JYT589846 JOT589825:JOX589846 JEX589825:JFB589846 IVB589825:IVF589846 ILF589825:ILJ589846 IBJ589825:IBN589846 HRN589825:HRR589846 HHR589825:HHV589846 GXV589825:GXZ589846 GNZ589825:GOD589846 GED589825:GEH589846 FUH589825:FUL589846 FKL589825:FKP589846 FAP589825:FAT589846 EQT589825:EQX589846 EGX589825:EHB589846 DXB589825:DXF589846 DNF589825:DNJ589846 DDJ589825:DDN589846 CTN589825:CTR589846 CJR589825:CJV589846 BZV589825:BZZ589846 BPZ589825:BQD589846 BGD589825:BGH589846 AWH589825:AWL589846 AML589825:AMP589846 ACP589825:ACT589846 ST589825:SX589846 IX589825:JB589846 WVJ524289:WVN524310 WLN524289:WLR524310 WBR524289:WBV524310 VRV524289:VRZ524310 VHZ524289:VID524310 UYD524289:UYH524310 UOH524289:UOL524310 UEL524289:UEP524310 TUP524289:TUT524310 TKT524289:TKX524310 TAX524289:TBB524310 SRB524289:SRF524310 SHF524289:SHJ524310 RXJ524289:RXN524310 RNN524289:RNR524310 RDR524289:RDV524310 QTV524289:QTZ524310 QJZ524289:QKD524310 QAD524289:QAH524310 PQH524289:PQL524310 PGL524289:PGP524310 OWP524289:OWT524310 OMT524289:OMX524310 OCX524289:ODB524310 NTB524289:NTF524310 NJF524289:NJJ524310 MZJ524289:MZN524310 MPN524289:MPR524310 MFR524289:MFV524310 LVV524289:LVZ524310 LLZ524289:LMD524310 LCD524289:LCH524310 KSH524289:KSL524310 KIL524289:KIP524310 JYP524289:JYT524310 JOT524289:JOX524310 JEX524289:JFB524310 IVB524289:IVF524310 ILF524289:ILJ524310 IBJ524289:IBN524310 HRN524289:HRR524310 HHR524289:HHV524310 GXV524289:GXZ524310 GNZ524289:GOD524310 GED524289:GEH524310 FUH524289:FUL524310 FKL524289:FKP524310 FAP524289:FAT524310 EQT524289:EQX524310 EGX524289:EHB524310 DXB524289:DXF524310 DNF524289:DNJ524310 DDJ524289:DDN524310 CTN524289:CTR524310 CJR524289:CJV524310 BZV524289:BZZ524310 BPZ524289:BQD524310 BGD524289:BGH524310 AWH524289:AWL524310 AML524289:AMP524310 ACP524289:ACT524310 ST524289:SX524310 IX524289:JB524310 WVJ458753:WVN458774 WLN458753:WLR458774 WBR458753:WBV458774 VRV458753:VRZ458774 VHZ458753:VID458774 UYD458753:UYH458774 UOH458753:UOL458774 UEL458753:UEP458774 TUP458753:TUT458774 TKT458753:TKX458774 TAX458753:TBB458774 SRB458753:SRF458774 SHF458753:SHJ458774 RXJ458753:RXN458774 RNN458753:RNR458774 RDR458753:RDV458774 QTV458753:QTZ458774 QJZ458753:QKD458774 QAD458753:QAH458774 PQH458753:PQL458774 PGL458753:PGP458774 OWP458753:OWT458774 OMT458753:OMX458774 OCX458753:ODB458774 NTB458753:NTF458774 NJF458753:NJJ458774 MZJ458753:MZN458774 MPN458753:MPR458774 MFR458753:MFV458774 LVV458753:LVZ458774 LLZ458753:LMD458774 LCD458753:LCH458774 KSH458753:KSL458774 KIL458753:KIP458774 JYP458753:JYT458774 JOT458753:JOX458774 JEX458753:JFB458774 IVB458753:IVF458774 ILF458753:ILJ458774 IBJ458753:IBN458774 HRN458753:HRR458774 HHR458753:HHV458774 GXV458753:GXZ458774 GNZ458753:GOD458774 GED458753:GEH458774 FUH458753:FUL458774 FKL458753:FKP458774 FAP458753:FAT458774 EQT458753:EQX458774 EGX458753:EHB458774 DXB458753:DXF458774 DNF458753:DNJ458774 DDJ458753:DDN458774 CTN458753:CTR458774 CJR458753:CJV458774 BZV458753:BZZ458774 BPZ458753:BQD458774 BGD458753:BGH458774 AWH458753:AWL458774 AML458753:AMP458774 ACP458753:ACT458774 ST458753:SX458774 IX458753:JB458774 WVJ393217:WVN393238 WLN393217:WLR393238 WBR393217:WBV393238 VRV393217:VRZ393238 VHZ393217:VID393238 UYD393217:UYH393238 UOH393217:UOL393238 UEL393217:UEP393238 TUP393217:TUT393238 TKT393217:TKX393238 TAX393217:TBB393238 SRB393217:SRF393238 SHF393217:SHJ393238 RXJ393217:RXN393238 RNN393217:RNR393238 RDR393217:RDV393238 QTV393217:QTZ393238 QJZ393217:QKD393238 QAD393217:QAH393238 PQH393217:PQL393238 PGL393217:PGP393238 OWP393217:OWT393238 OMT393217:OMX393238 OCX393217:ODB393238 NTB393217:NTF393238 NJF393217:NJJ393238 MZJ393217:MZN393238 MPN393217:MPR393238 MFR393217:MFV393238 LVV393217:LVZ393238 LLZ393217:LMD393238 LCD393217:LCH393238 KSH393217:KSL393238 KIL393217:KIP393238 JYP393217:JYT393238 JOT393217:JOX393238 JEX393217:JFB393238 IVB393217:IVF393238 ILF393217:ILJ393238 IBJ393217:IBN393238 HRN393217:HRR393238 HHR393217:HHV393238 GXV393217:GXZ393238 GNZ393217:GOD393238 GED393217:GEH393238 FUH393217:FUL393238 FKL393217:FKP393238 FAP393217:FAT393238 EQT393217:EQX393238 EGX393217:EHB393238 DXB393217:DXF393238 DNF393217:DNJ393238 DDJ393217:DDN393238 CTN393217:CTR393238 CJR393217:CJV393238 BZV393217:BZZ393238 BPZ393217:BQD393238 BGD393217:BGH393238 AWH393217:AWL393238 AML393217:AMP393238 ACP393217:ACT393238 ST393217:SX393238 IX393217:JB393238 WVJ327681:WVN327702 WLN327681:WLR327702 WBR327681:WBV327702 VRV327681:VRZ327702 VHZ327681:VID327702 UYD327681:UYH327702 UOH327681:UOL327702 UEL327681:UEP327702 TUP327681:TUT327702 TKT327681:TKX327702 TAX327681:TBB327702 SRB327681:SRF327702 SHF327681:SHJ327702 RXJ327681:RXN327702 RNN327681:RNR327702 RDR327681:RDV327702 QTV327681:QTZ327702 QJZ327681:QKD327702 QAD327681:QAH327702 PQH327681:PQL327702 PGL327681:PGP327702 OWP327681:OWT327702 OMT327681:OMX327702 OCX327681:ODB327702 NTB327681:NTF327702 NJF327681:NJJ327702 MZJ327681:MZN327702 MPN327681:MPR327702 MFR327681:MFV327702 LVV327681:LVZ327702 LLZ327681:LMD327702 LCD327681:LCH327702 KSH327681:KSL327702 KIL327681:KIP327702 JYP327681:JYT327702 JOT327681:JOX327702 JEX327681:JFB327702 IVB327681:IVF327702 ILF327681:ILJ327702 IBJ327681:IBN327702 HRN327681:HRR327702 HHR327681:HHV327702 GXV327681:GXZ327702 GNZ327681:GOD327702 GED327681:GEH327702 FUH327681:FUL327702 FKL327681:FKP327702 FAP327681:FAT327702 EQT327681:EQX327702 EGX327681:EHB327702 DXB327681:DXF327702 DNF327681:DNJ327702 DDJ327681:DDN327702 CTN327681:CTR327702 CJR327681:CJV327702 BZV327681:BZZ327702 BPZ327681:BQD327702 BGD327681:BGH327702 AWH327681:AWL327702 AML327681:AMP327702 ACP327681:ACT327702 ST327681:SX327702 IX327681:JB327702 WVJ262145:WVN262166 WLN262145:WLR262166 WBR262145:WBV262166 VRV262145:VRZ262166 VHZ262145:VID262166 UYD262145:UYH262166 UOH262145:UOL262166 UEL262145:UEP262166 TUP262145:TUT262166 TKT262145:TKX262166 TAX262145:TBB262166 SRB262145:SRF262166 SHF262145:SHJ262166 RXJ262145:RXN262166 RNN262145:RNR262166 RDR262145:RDV262166 QTV262145:QTZ262166 QJZ262145:QKD262166 QAD262145:QAH262166 PQH262145:PQL262166 PGL262145:PGP262166 OWP262145:OWT262166 OMT262145:OMX262166 OCX262145:ODB262166 NTB262145:NTF262166 NJF262145:NJJ262166 MZJ262145:MZN262166 MPN262145:MPR262166 MFR262145:MFV262166 LVV262145:LVZ262166 LLZ262145:LMD262166 LCD262145:LCH262166 KSH262145:KSL262166 KIL262145:KIP262166 JYP262145:JYT262166 JOT262145:JOX262166 JEX262145:JFB262166 IVB262145:IVF262166 ILF262145:ILJ262166 IBJ262145:IBN262166 HRN262145:HRR262166 HHR262145:HHV262166 GXV262145:GXZ262166 GNZ262145:GOD262166 GED262145:GEH262166 FUH262145:FUL262166 FKL262145:FKP262166 FAP262145:FAT262166 EQT262145:EQX262166 EGX262145:EHB262166 DXB262145:DXF262166 DNF262145:DNJ262166 DDJ262145:DDN262166 CTN262145:CTR262166 CJR262145:CJV262166 BZV262145:BZZ262166 BPZ262145:BQD262166 BGD262145:BGH262166 AWH262145:AWL262166 AML262145:AMP262166 ACP262145:ACT262166 ST262145:SX262166 IX262145:JB262166 WVJ196609:WVN196630 WLN196609:WLR196630 WBR196609:WBV196630 VRV196609:VRZ196630 VHZ196609:VID196630 UYD196609:UYH196630 UOH196609:UOL196630 UEL196609:UEP196630 TUP196609:TUT196630 TKT196609:TKX196630 TAX196609:TBB196630 SRB196609:SRF196630 SHF196609:SHJ196630 RXJ196609:RXN196630 RNN196609:RNR196630 RDR196609:RDV196630 QTV196609:QTZ196630 QJZ196609:QKD196630 QAD196609:QAH196630 PQH196609:PQL196630 PGL196609:PGP196630 OWP196609:OWT196630 OMT196609:OMX196630 OCX196609:ODB196630 NTB196609:NTF196630 NJF196609:NJJ196630 MZJ196609:MZN196630 MPN196609:MPR196630 MFR196609:MFV196630 LVV196609:LVZ196630 LLZ196609:LMD196630 LCD196609:LCH196630 KSH196609:KSL196630 KIL196609:KIP196630 JYP196609:JYT196630 JOT196609:JOX196630 JEX196609:JFB196630 IVB196609:IVF196630 ILF196609:ILJ196630 IBJ196609:IBN196630 HRN196609:HRR196630 HHR196609:HHV196630 GXV196609:GXZ196630 GNZ196609:GOD196630 GED196609:GEH196630 FUH196609:FUL196630 FKL196609:FKP196630 FAP196609:FAT196630 EQT196609:EQX196630 EGX196609:EHB196630 DXB196609:DXF196630 DNF196609:DNJ196630 DDJ196609:DDN196630 CTN196609:CTR196630 CJR196609:CJV196630 BZV196609:BZZ196630 BPZ196609:BQD196630 BGD196609:BGH196630 AWH196609:AWL196630 AML196609:AMP196630 ACP196609:ACT196630 ST196609:SX196630 IX196609:JB196630 WVJ131073:WVN131094 WLN131073:WLR131094 WBR131073:WBV131094 VRV131073:VRZ131094 VHZ131073:VID131094 UYD131073:UYH131094 UOH131073:UOL131094 UEL131073:UEP131094 TUP131073:TUT131094 TKT131073:TKX131094 TAX131073:TBB131094 SRB131073:SRF131094 SHF131073:SHJ131094 RXJ131073:RXN131094 RNN131073:RNR131094 RDR131073:RDV131094 QTV131073:QTZ131094 QJZ131073:QKD131094 QAD131073:QAH131094 PQH131073:PQL131094 PGL131073:PGP131094 OWP131073:OWT131094 OMT131073:OMX131094 OCX131073:ODB131094 NTB131073:NTF131094 NJF131073:NJJ131094 MZJ131073:MZN131094 MPN131073:MPR131094 MFR131073:MFV131094 LVV131073:LVZ131094 LLZ131073:LMD131094 LCD131073:LCH131094 KSH131073:KSL131094 KIL131073:KIP131094 JYP131073:JYT131094 JOT131073:JOX131094 JEX131073:JFB131094 IVB131073:IVF131094 ILF131073:ILJ131094 IBJ131073:IBN131094 HRN131073:HRR131094 HHR131073:HHV131094 GXV131073:GXZ131094 GNZ131073:GOD131094 GED131073:GEH131094 FUH131073:FUL131094 FKL131073:FKP131094 FAP131073:FAT131094 EQT131073:EQX131094 EGX131073:EHB131094 DXB131073:DXF131094 DNF131073:DNJ131094 DDJ131073:DDN131094 CTN131073:CTR131094 CJR131073:CJV131094 BZV131073:BZZ131094 BPZ131073:BQD131094 BGD131073:BGH131094 AWH131073:AWL131094 AML131073:AMP131094 ACP131073:ACT131094 ST131073:SX131094 IX131073:JB131094 WVJ65537:WVN65558 WLN65537:WLR65558 WBR65537:WBV65558 VRV65537:VRZ65558 VHZ65537:VID65558 UYD65537:UYH65558 UOH65537:UOL65558 UEL65537:UEP65558 TUP65537:TUT65558 TKT65537:TKX65558 TAX65537:TBB65558 SRB65537:SRF65558 SHF65537:SHJ65558 RXJ65537:RXN65558 RNN65537:RNR65558 RDR65537:RDV65558 QTV65537:QTZ65558 QJZ65537:QKD65558 QAD65537:QAH65558 PQH65537:PQL65558 PGL65537:PGP65558 OWP65537:OWT65558 OMT65537:OMX65558 OCX65537:ODB65558 NTB65537:NTF65558 NJF65537:NJJ65558 MZJ65537:MZN65558 MPN65537:MPR65558 MFR65537:MFV65558 LVV65537:LVZ65558 LLZ65537:LMD65558 LCD65537:LCH65558 KSH65537:KSL65558 KIL65537:KIP65558 JYP65537:JYT65558 JOT65537:JOX65558 JEX65537:JFB65558 IVB65537:IVF65558 ILF65537:ILJ65558 IBJ65537:IBN65558 HRN65537:HRR65558 HHR65537:HHV65558 GXV65537:GXZ65558 GNZ65537:GOD65558 GED65537:GEH65558 FUH65537:FUL65558 FKL65537:FKP65558 FAP65537:FAT65558 EQT65537:EQX65558 EGX65537:EHB65558 DXB65537:DXF65558 DNF65537:DNJ65558 DDJ65537:DDN65558 CTN65537:CTR65558 CJR65537:CJV65558 BZV65537:BZZ65558 BPZ65537:BQD65558 BGD65537:BGH65558 AWH65537:AWL65558 AML65537:AMP65558 ACP65537:ACT65558" xr:uid="{00000000-0002-0000-0100-000004000000}">
      <formula1>IF(OR($E65515="f",$E65515="o"),IX65537="",IX65537="x")</formula1>
    </dataValidation>
    <dataValidation type="custom" showInputMessage="1" showErrorMessage="1" error="Gelieve eerst de code in te vullen.  Wanneer code o (onbezoldigd) ingevuld wordt mogen geen brutolonen opgegeven worden." sqref="SN65537:SS65587 IR65537:IW65587 WVD983041:WVI983091 WLH983041:WLM983091 WBL983041:WBQ983091 VRP983041:VRU983091 VHT983041:VHY983091 UXX983041:UYC983091 UOB983041:UOG983091 UEF983041:UEK983091 TUJ983041:TUO983091 TKN983041:TKS983091 TAR983041:TAW983091 SQV983041:SRA983091 SGZ983041:SHE983091 RXD983041:RXI983091 RNH983041:RNM983091 RDL983041:RDQ983091 QTP983041:QTU983091 QJT983041:QJY983091 PZX983041:QAC983091 PQB983041:PQG983091 PGF983041:PGK983091 OWJ983041:OWO983091 OMN983041:OMS983091 OCR983041:OCW983091 NSV983041:NTA983091 NIZ983041:NJE983091 MZD983041:MZI983091 MPH983041:MPM983091 MFL983041:MFQ983091 LVP983041:LVU983091 LLT983041:LLY983091 LBX983041:LCC983091 KSB983041:KSG983091 KIF983041:KIK983091 JYJ983041:JYO983091 JON983041:JOS983091 JER983041:JEW983091 IUV983041:IVA983091 IKZ983041:ILE983091 IBD983041:IBI983091 HRH983041:HRM983091 HHL983041:HHQ983091 GXP983041:GXU983091 GNT983041:GNY983091 GDX983041:GEC983091 FUB983041:FUG983091 FKF983041:FKK983091 FAJ983041:FAO983091 EQN983041:EQS983091 EGR983041:EGW983091 DWV983041:DXA983091 DMZ983041:DNE983091 DDD983041:DDI983091 CTH983041:CTM983091 CJL983041:CJQ983091 BZP983041:BZU983091 BPT983041:BPY983091 BFX983041:BGC983091 AWB983041:AWG983091 AMF983041:AMK983091 ACJ983041:ACO983091 SN983041:SS983091 IR983041:IW983091 WVD917505:WVI917555 WLH917505:WLM917555 WBL917505:WBQ917555 VRP917505:VRU917555 VHT917505:VHY917555 UXX917505:UYC917555 UOB917505:UOG917555 UEF917505:UEK917555 TUJ917505:TUO917555 TKN917505:TKS917555 TAR917505:TAW917555 SQV917505:SRA917555 SGZ917505:SHE917555 RXD917505:RXI917555 RNH917505:RNM917555 RDL917505:RDQ917555 QTP917505:QTU917555 QJT917505:QJY917555 PZX917505:QAC917555 PQB917505:PQG917555 PGF917505:PGK917555 OWJ917505:OWO917555 OMN917505:OMS917555 OCR917505:OCW917555 NSV917505:NTA917555 NIZ917505:NJE917555 MZD917505:MZI917555 MPH917505:MPM917555 MFL917505:MFQ917555 LVP917505:LVU917555 LLT917505:LLY917555 LBX917505:LCC917555 KSB917505:KSG917555 KIF917505:KIK917555 JYJ917505:JYO917555 JON917505:JOS917555 JER917505:JEW917555 IUV917505:IVA917555 IKZ917505:ILE917555 IBD917505:IBI917555 HRH917505:HRM917555 HHL917505:HHQ917555 GXP917505:GXU917555 GNT917505:GNY917555 GDX917505:GEC917555 FUB917505:FUG917555 FKF917505:FKK917555 FAJ917505:FAO917555 EQN917505:EQS917555 EGR917505:EGW917555 DWV917505:DXA917555 DMZ917505:DNE917555 DDD917505:DDI917555 CTH917505:CTM917555 CJL917505:CJQ917555 BZP917505:BZU917555 BPT917505:BPY917555 BFX917505:BGC917555 AWB917505:AWG917555 AMF917505:AMK917555 ACJ917505:ACO917555 SN917505:SS917555 IR917505:IW917555 WVD851969:WVI852019 WLH851969:WLM852019 WBL851969:WBQ852019 VRP851969:VRU852019 VHT851969:VHY852019 UXX851969:UYC852019 UOB851969:UOG852019 UEF851969:UEK852019 TUJ851969:TUO852019 TKN851969:TKS852019 TAR851969:TAW852019 SQV851969:SRA852019 SGZ851969:SHE852019 RXD851969:RXI852019 RNH851969:RNM852019 RDL851969:RDQ852019 QTP851969:QTU852019 QJT851969:QJY852019 PZX851969:QAC852019 PQB851969:PQG852019 PGF851969:PGK852019 OWJ851969:OWO852019 OMN851969:OMS852019 OCR851969:OCW852019 NSV851969:NTA852019 NIZ851969:NJE852019 MZD851969:MZI852019 MPH851969:MPM852019 MFL851969:MFQ852019 LVP851969:LVU852019 LLT851969:LLY852019 LBX851969:LCC852019 KSB851969:KSG852019 KIF851969:KIK852019 JYJ851969:JYO852019 JON851969:JOS852019 JER851969:JEW852019 IUV851969:IVA852019 IKZ851969:ILE852019 IBD851969:IBI852019 HRH851969:HRM852019 HHL851969:HHQ852019 GXP851969:GXU852019 GNT851969:GNY852019 GDX851969:GEC852019 FUB851969:FUG852019 FKF851969:FKK852019 FAJ851969:FAO852019 EQN851969:EQS852019 EGR851969:EGW852019 DWV851969:DXA852019 DMZ851969:DNE852019 DDD851969:DDI852019 CTH851969:CTM852019 CJL851969:CJQ852019 BZP851969:BZU852019 BPT851969:BPY852019 BFX851969:BGC852019 AWB851969:AWG852019 AMF851969:AMK852019 ACJ851969:ACO852019 SN851969:SS852019 IR851969:IW852019 WVD786433:WVI786483 WLH786433:WLM786483 WBL786433:WBQ786483 VRP786433:VRU786483 VHT786433:VHY786483 UXX786433:UYC786483 UOB786433:UOG786483 UEF786433:UEK786483 TUJ786433:TUO786483 TKN786433:TKS786483 TAR786433:TAW786483 SQV786433:SRA786483 SGZ786433:SHE786483 RXD786433:RXI786483 RNH786433:RNM786483 RDL786433:RDQ786483 QTP786433:QTU786483 QJT786433:QJY786483 PZX786433:QAC786483 PQB786433:PQG786483 PGF786433:PGK786483 OWJ786433:OWO786483 OMN786433:OMS786483 OCR786433:OCW786483 NSV786433:NTA786483 NIZ786433:NJE786483 MZD786433:MZI786483 MPH786433:MPM786483 MFL786433:MFQ786483 LVP786433:LVU786483 LLT786433:LLY786483 LBX786433:LCC786483 KSB786433:KSG786483 KIF786433:KIK786483 JYJ786433:JYO786483 JON786433:JOS786483 JER786433:JEW786483 IUV786433:IVA786483 IKZ786433:ILE786483 IBD786433:IBI786483 HRH786433:HRM786483 HHL786433:HHQ786483 GXP786433:GXU786483 GNT786433:GNY786483 GDX786433:GEC786483 FUB786433:FUG786483 FKF786433:FKK786483 FAJ786433:FAO786483 EQN786433:EQS786483 EGR786433:EGW786483 DWV786433:DXA786483 DMZ786433:DNE786483 DDD786433:DDI786483 CTH786433:CTM786483 CJL786433:CJQ786483 BZP786433:BZU786483 BPT786433:BPY786483 BFX786433:BGC786483 AWB786433:AWG786483 AMF786433:AMK786483 ACJ786433:ACO786483 SN786433:SS786483 IR786433:IW786483 WVD720897:WVI720947 WLH720897:WLM720947 WBL720897:WBQ720947 VRP720897:VRU720947 VHT720897:VHY720947 UXX720897:UYC720947 UOB720897:UOG720947 UEF720897:UEK720947 TUJ720897:TUO720947 TKN720897:TKS720947 TAR720897:TAW720947 SQV720897:SRA720947 SGZ720897:SHE720947 RXD720897:RXI720947 RNH720897:RNM720947 RDL720897:RDQ720947 QTP720897:QTU720947 QJT720897:QJY720947 PZX720897:QAC720947 PQB720897:PQG720947 PGF720897:PGK720947 OWJ720897:OWO720947 OMN720897:OMS720947 OCR720897:OCW720947 NSV720897:NTA720947 NIZ720897:NJE720947 MZD720897:MZI720947 MPH720897:MPM720947 MFL720897:MFQ720947 LVP720897:LVU720947 LLT720897:LLY720947 LBX720897:LCC720947 KSB720897:KSG720947 KIF720897:KIK720947 JYJ720897:JYO720947 JON720897:JOS720947 JER720897:JEW720947 IUV720897:IVA720947 IKZ720897:ILE720947 IBD720897:IBI720947 HRH720897:HRM720947 HHL720897:HHQ720947 GXP720897:GXU720947 GNT720897:GNY720947 GDX720897:GEC720947 FUB720897:FUG720947 FKF720897:FKK720947 FAJ720897:FAO720947 EQN720897:EQS720947 EGR720897:EGW720947 DWV720897:DXA720947 DMZ720897:DNE720947 DDD720897:DDI720947 CTH720897:CTM720947 CJL720897:CJQ720947 BZP720897:BZU720947 BPT720897:BPY720947 BFX720897:BGC720947 AWB720897:AWG720947 AMF720897:AMK720947 ACJ720897:ACO720947 SN720897:SS720947 IR720897:IW720947 WVD655361:WVI655411 WLH655361:WLM655411 WBL655361:WBQ655411 VRP655361:VRU655411 VHT655361:VHY655411 UXX655361:UYC655411 UOB655361:UOG655411 UEF655361:UEK655411 TUJ655361:TUO655411 TKN655361:TKS655411 TAR655361:TAW655411 SQV655361:SRA655411 SGZ655361:SHE655411 RXD655361:RXI655411 RNH655361:RNM655411 RDL655361:RDQ655411 QTP655361:QTU655411 QJT655361:QJY655411 PZX655361:QAC655411 PQB655361:PQG655411 PGF655361:PGK655411 OWJ655361:OWO655411 OMN655361:OMS655411 OCR655361:OCW655411 NSV655361:NTA655411 NIZ655361:NJE655411 MZD655361:MZI655411 MPH655361:MPM655411 MFL655361:MFQ655411 LVP655361:LVU655411 LLT655361:LLY655411 LBX655361:LCC655411 KSB655361:KSG655411 KIF655361:KIK655411 JYJ655361:JYO655411 JON655361:JOS655411 JER655361:JEW655411 IUV655361:IVA655411 IKZ655361:ILE655411 IBD655361:IBI655411 HRH655361:HRM655411 HHL655361:HHQ655411 GXP655361:GXU655411 GNT655361:GNY655411 GDX655361:GEC655411 FUB655361:FUG655411 FKF655361:FKK655411 FAJ655361:FAO655411 EQN655361:EQS655411 EGR655361:EGW655411 DWV655361:DXA655411 DMZ655361:DNE655411 DDD655361:DDI655411 CTH655361:CTM655411 CJL655361:CJQ655411 BZP655361:BZU655411 BPT655361:BPY655411 BFX655361:BGC655411 AWB655361:AWG655411 AMF655361:AMK655411 ACJ655361:ACO655411 SN655361:SS655411 IR655361:IW655411 WVD589825:WVI589875 WLH589825:WLM589875 WBL589825:WBQ589875 VRP589825:VRU589875 VHT589825:VHY589875 UXX589825:UYC589875 UOB589825:UOG589875 UEF589825:UEK589875 TUJ589825:TUO589875 TKN589825:TKS589875 TAR589825:TAW589875 SQV589825:SRA589875 SGZ589825:SHE589875 RXD589825:RXI589875 RNH589825:RNM589875 RDL589825:RDQ589875 QTP589825:QTU589875 QJT589825:QJY589875 PZX589825:QAC589875 PQB589825:PQG589875 PGF589825:PGK589875 OWJ589825:OWO589875 OMN589825:OMS589875 OCR589825:OCW589875 NSV589825:NTA589875 NIZ589825:NJE589875 MZD589825:MZI589875 MPH589825:MPM589875 MFL589825:MFQ589875 LVP589825:LVU589875 LLT589825:LLY589875 LBX589825:LCC589875 KSB589825:KSG589875 KIF589825:KIK589875 JYJ589825:JYO589875 JON589825:JOS589875 JER589825:JEW589875 IUV589825:IVA589875 IKZ589825:ILE589875 IBD589825:IBI589875 HRH589825:HRM589875 HHL589825:HHQ589875 GXP589825:GXU589875 GNT589825:GNY589875 GDX589825:GEC589875 FUB589825:FUG589875 FKF589825:FKK589875 FAJ589825:FAO589875 EQN589825:EQS589875 EGR589825:EGW589875 DWV589825:DXA589875 DMZ589825:DNE589875 DDD589825:DDI589875 CTH589825:CTM589875 CJL589825:CJQ589875 BZP589825:BZU589875 BPT589825:BPY589875 BFX589825:BGC589875 AWB589825:AWG589875 AMF589825:AMK589875 ACJ589825:ACO589875 SN589825:SS589875 IR589825:IW589875 WVD524289:WVI524339 WLH524289:WLM524339 WBL524289:WBQ524339 VRP524289:VRU524339 VHT524289:VHY524339 UXX524289:UYC524339 UOB524289:UOG524339 UEF524289:UEK524339 TUJ524289:TUO524339 TKN524289:TKS524339 TAR524289:TAW524339 SQV524289:SRA524339 SGZ524289:SHE524339 RXD524289:RXI524339 RNH524289:RNM524339 RDL524289:RDQ524339 QTP524289:QTU524339 QJT524289:QJY524339 PZX524289:QAC524339 PQB524289:PQG524339 PGF524289:PGK524339 OWJ524289:OWO524339 OMN524289:OMS524339 OCR524289:OCW524339 NSV524289:NTA524339 NIZ524289:NJE524339 MZD524289:MZI524339 MPH524289:MPM524339 MFL524289:MFQ524339 LVP524289:LVU524339 LLT524289:LLY524339 LBX524289:LCC524339 KSB524289:KSG524339 KIF524289:KIK524339 JYJ524289:JYO524339 JON524289:JOS524339 JER524289:JEW524339 IUV524289:IVA524339 IKZ524289:ILE524339 IBD524289:IBI524339 HRH524289:HRM524339 HHL524289:HHQ524339 GXP524289:GXU524339 GNT524289:GNY524339 GDX524289:GEC524339 FUB524289:FUG524339 FKF524289:FKK524339 FAJ524289:FAO524339 EQN524289:EQS524339 EGR524289:EGW524339 DWV524289:DXA524339 DMZ524289:DNE524339 DDD524289:DDI524339 CTH524289:CTM524339 CJL524289:CJQ524339 BZP524289:BZU524339 BPT524289:BPY524339 BFX524289:BGC524339 AWB524289:AWG524339 AMF524289:AMK524339 ACJ524289:ACO524339 SN524289:SS524339 IR524289:IW524339 WVD458753:WVI458803 WLH458753:WLM458803 WBL458753:WBQ458803 VRP458753:VRU458803 VHT458753:VHY458803 UXX458753:UYC458803 UOB458753:UOG458803 UEF458753:UEK458803 TUJ458753:TUO458803 TKN458753:TKS458803 TAR458753:TAW458803 SQV458753:SRA458803 SGZ458753:SHE458803 RXD458753:RXI458803 RNH458753:RNM458803 RDL458753:RDQ458803 QTP458753:QTU458803 QJT458753:QJY458803 PZX458753:QAC458803 PQB458753:PQG458803 PGF458753:PGK458803 OWJ458753:OWO458803 OMN458753:OMS458803 OCR458753:OCW458803 NSV458753:NTA458803 NIZ458753:NJE458803 MZD458753:MZI458803 MPH458753:MPM458803 MFL458753:MFQ458803 LVP458753:LVU458803 LLT458753:LLY458803 LBX458753:LCC458803 KSB458753:KSG458803 KIF458753:KIK458803 JYJ458753:JYO458803 JON458753:JOS458803 JER458753:JEW458803 IUV458753:IVA458803 IKZ458753:ILE458803 IBD458753:IBI458803 HRH458753:HRM458803 HHL458753:HHQ458803 GXP458753:GXU458803 GNT458753:GNY458803 GDX458753:GEC458803 FUB458753:FUG458803 FKF458753:FKK458803 FAJ458753:FAO458803 EQN458753:EQS458803 EGR458753:EGW458803 DWV458753:DXA458803 DMZ458753:DNE458803 DDD458753:DDI458803 CTH458753:CTM458803 CJL458753:CJQ458803 BZP458753:BZU458803 BPT458753:BPY458803 BFX458753:BGC458803 AWB458753:AWG458803 AMF458753:AMK458803 ACJ458753:ACO458803 SN458753:SS458803 IR458753:IW458803 WVD393217:WVI393267 WLH393217:WLM393267 WBL393217:WBQ393267 VRP393217:VRU393267 VHT393217:VHY393267 UXX393217:UYC393267 UOB393217:UOG393267 UEF393217:UEK393267 TUJ393217:TUO393267 TKN393217:TKS393267 TAR393217:TAW393267 SQV393217:SRA393267 SGZ393217:SHE393267 RXD393217:RXI393267 RNH393217:RNM393267 RDL393217:RDQ393267 QTP393217:QTU393267 QJT393217:QJY393267 PZX393217:QAC393267 PQB393217:PQG393267 PGF393217:PGK393267 OWJ393217:OWO393267 OMN393217:OMS393267 OCR393217:OCW393267 NSV393217:NTA393267 NIZ393217:NJE393267 MZD393217:MZI393267 MPH393217:MPM393267 MFL393217:MFQ393267 LVP393217:LVU393267 LLT393217:LLY393267 LBX393217:LCC393267 KSB393217:KSG393267 KIF393217:KIK393267 JYJ393217:JYO393267 JON393217:JOS393267 JER393217:JEW393267 IUV393217:IVA393267 IKZ393217:ILE393267 IBD393217:IBI393267 HRH393217:HRM393267 HHL393217:HHQ393267 GXP393217:GXU393267 GNT393217:GNY393267 GDX393217:GEC393267 FUB393217:FUG393267 FKF393217:FKK393267 FAJ393217:FAO393267 EQN393217:EQS393267 EGR393217:EGW393267 DWV393217:DXA393267 DMZ393217:DNE393267 DDD393217:DDI393267 CTH393217:CTM393267 CJL393217:CJQ393267 BZP393217:BZU393267 BPT393217:BPY393267 BFX393217:BGC393267 AWB393217:AWG393267 AMF393217:AMK393267 ACJ393217:ACO393267 SN393217:SS393267 IR393217:IW393267 WVD327681:WVI327731 WLH327681:WLM327731 WBL327681:WBQ327731 VRP327681:VRU327731 VHT327681:VHY327731 UXX327681:UYC327731 UOB327681:UOG327731 UEF327681:UEK327731 TUJ327681:TUO327731 TKN327681:TKS327731 TAR327681:TAW327731 SQV327681:SRA327731 SGZ327681:SHE327731 RXD327681:RXI327731 RNH327681:RNM327731 RDL327681:RDQ327731 QTP327681:QTU327731 QJT327681:QJY327731 PZX327681:QAC327731 PQB327681:PQG327731 PGF327681:PGK327731 OWJ327681:OWO327731 OMN327681:OMS327731 OCR327681:OCW327731 NSV327681:NTA327731 NIZ327681:NJE327731 MZD327681:MZI327731 MPH327681:MPM327731 MFL327681:MFQ327731 LVP327681:LVU327731 LLT327681:LLY327731 LBX327681:LCC327731 KSB327681:KSG327731 KIF327681:KIK327731 JYJ327681:JYO327731 JON327681:JOS327731 JER327681:JEW327731 IUV327681:IVA327731 IKZ327681:ILE327731 IBD327681:IBI327731 HRH327681:HRM327731 HHL327681:HHQ327731 GXP327681:GXU327731 GNT327681:GNY327731 GDX327681:GEC327731 FUB327681:FUG327731 FKF327681:FKK327731 FAJ327681:FAO327731 EQN327681:EQS327731 EGR327681:EGW327731 DWV327681:DXA327731 DMZ327681:DNE327731 DDD327681:DDI327731 CTH327681:CTM327731 CJL327681:CJQ327731 BZP327681:BZU327731 BPT327681:BPY327731 BFX327681:BGC327731 AWB327681:AWG327731 AMF327681:AMK327731 ACJ327681:ACO327731 SN327681:SS327731 IR327681:IW327731 WVD262145:WVI262195 WLH262145:WLM262195 WBL262145:WBQ262195 VRP262145:VRU262195 VHT262145:VHY262195 UXX262145:UYC262195 UOB262145:UOG262195 UEF262145:UEK262195 TUJ262145:TUO262195 TKN262145:TKS262195 TAR262145:TAW262195 SQV262145:SRA262195 SGZ262145:SHE262195 RXD262145:RXI262195 RNH262145:RNM262195 RDL262145:RDQ262195 QTP262145:QTU262195 QJT262145:QJY262195 PZX262145:QAC262195 PQB262145:PQG262195 PGF262145:PGK262195 OWJ262145:OWO262195 OMN262145:OMS262195 OCR262145:OCW262195 NSV262145:NTA262195 NIZ262145:NJE262195 MZD262145:MZI262195 MPH262145:MPM262195 MFL262145:MFQ262195 LVP262145:LVU262195 LLT262145:LLY262195 LBX262145:LCC262195 KSB262145:KSG262195 KIF262145:KIK262195 JYJ262145:JYO262195 JON262145:JOS262195 JER262145:JEW262195 IUV262145:IVA262195 IKZ262145:ILE262195 IBD262145:IBI262195 HRH262145:HRM262195 HHL262145:HHQ262195 GXP262145:GXU262195 GNT262145:GNY262195 GDX262145:GEC262195 FUB262145:FUG262195 FKF262145:FKK262195 FAJ262145:FAO262195 EQN262145:EQS262195 EGR262145:EGW262195 DWV262145:DXA262195 DMZ262145:DNE262195 DDD262145:DDI262195 CTH262145:CTM262195 CJL262145:CJQ262195 BZP262145:BZU262195 BPT262145:BPY262195 BFX262145:BGC262195 AWB262145:AWG262195 AMF262145:AMK262195 ACJ262145:ACO262195 SN262145:SS262195 IR262145:IW262195 WVD196609:WVI196659 WLH196609:WLM196659 WBL196609:WBQ196659 VRP196609:VRU196659 VHT196609:VHY196659 UXX196609:UYC196659 UOB196609:UOG196659 UEF196609:UEK196659 TUJ196609:TUO196659 TKN196609:TKS196659 TAR196609:TAW196659 SQV196609:SRA196659 SGZ196609:SHE196659 RXD196609:RXI196659 RNH196609:RNM196659 RDL196609:RDQ196659 QTP196609:QTU196659 QJT196609:QJY196659 PZX196609:QAC196659 PQB196609:PQG196659 PGF196609:PGK196659 OWJ196609:OWO196659 OMN196609:OMS196659 OCR196609:OCW196659 NSV196609:NTA196659 NIZ196609:NJE196659 MZD196609:MZI196659 MPH196609:MPM196659 MFL196609:MFQ196659 LVP196609:LVU196659 LLT196609:LLY196659 LBX196609:LCC196659 KSB196609:KSG196659 KIF196609:KIK196659 JYJ196609:JYO196659 JON196609:JOS196659 JER196609:JEW196659 IUV196609:IVA196659 IKZ196609:ILE196659 IBD196609:IBI196659 HRH196609:HRM196659 HHL196609:HHQ196659 GXP196609:GXU196659 GNT196609:GNY196659 GDX196609:GEC196659 FUB196609:FUG196659 FKF196609:FKK196659 FAJ196609:FAO196659 EQN196609:EQS196659 EGR196609:EGW196659 DWV196609:DXA196659 DMZ196609:DNE196659 DDD196609:DDI196659 CTH196609:CTM196659 CJL196609:CJQ196659 BZP196609:BZU196659 BPT196609:BPY196659 BFX196609:BGC196659 AWB196609:AWG196659 AMF196609:AMK196659 ACJ196609:ACO196659 SN196609:SS196659 IR196609:IW196659 WVD131073:WVI131123 WLH131073:WLM131123 WBL131073:WBQ131123 VRP131073:VRU131123 VHT131073:VHY131123 UXX131073:UYC131123 UOB131073:UOG131123 UEF131073:UEK131123 TUJ131073:TUO131123 TKN131073:TKS131123 TAR131073:TAW131123 SQV131073:SRA131123 SGZ131073:SHE131123 RXD131073:RXI131123 RNH131073:RNM131123 RDL131073:RDQ131123 QTP131073:QTU131123 QJT131073:QJY131123 PZX131073:QAC131123 PQB131073:PQG131123 PGF131073:PGK131123 OWJ131073:OWO131123 OMN131073:OMS131123 OCR131073:OCW131123 NSV131073:NTA131123 NIZ131073:NJE131123 MZD131073:MZI131123 MPH131073:MPM131123 MFL131073:MFQ131123 LVP131073:LVU131123 LLT131073:LLY131123 LBX131073:LCC131123 KSB131073:KSG131123 KIF131073:KIK131123 JYJ131073:JYO131123 JON131073:JOS131123 JER131073:JEW131123 IUV131073:IVA131123 IKZ131073:ILE131123 IBD131073:IBI131123 HRH131073:HRM131123 HHL131073:HHQ131123 GXP131073:GXU131123 GNT131073:GNY131123 GDX131073:GEC131123 FUB131073:FUG131123 FKF131073:FKK131123 FAJ131073:FAO131123 EQN131073:EQS131123 EGR131073:EGW131123 DWV131073:DXA131123 DMZ131073:DNE131123 DDD131073:DDI131123 CTH131073:CTM131123 CJL131073:CJQ131123 BZP131073:BZU131123 BPT131073:BPY131123 BFX131073:BGC131123 AWB131073:AWG131123 AMF131073:AMK131123 ACJ131073:ACO131123 SN131073:SS131123 IR131073:IW131123 WVD65537:WVI65587 WLH65537:WLM65587 WBL65537:WBQ65587 VRP65537:VRU65587 VHT65537:VHY65587 UXX65537:UYC65587 UOB65537:UOG65587 UEF65537:UEK65587 TUJ65537:TUO65587 TKN65537:TKS65587 TAR65537:TAW65587 SQV65537:SRA65587 SGZ65537:SHE65587 RXD65537:RXI65587 RNH65537:RNM65587 RDL65537:RDQ65587 QTP65537:QTU65587 QJT65537:QJY65587 PZX65537:QAC65587 PQB65537:PQG65587 PGF65537:PGK65587 OWJ65537:OWO65587 OMN65537:OMS65587 OCR65537:OCW65587 NSV65537:NTA65587 NIZ65537:NJE65587 MZD65537:MZI65587 MPH65537:MPM65587 MFL65537:MFQ65587 LVP65537:LVU65587 LLT65537:LLY65587 LBX65537:LCC65587 KSB65537:KSG65587 KIF65537:KIK65587 JYJ65537:JYO65587 JON65537:JOS65587 JER65537:JEW65587 IUV65537:IVA65587 IKZ65537:ILE65587 IBD65537:IBI65587 HRH65537:HRM65587 HHL65537:HHQ65587 GXP65537:GXU65587 GNT65537:GNY65587 GDX65537:GEC65587 FUB65537:FUG65587 FKF65537:FKK65587 FAJ65537:FAO65587 EQN65537:EQS65587 EGR65537:EGW65587 DWV65537:DXA65587 DMZ65537:DNE65587 DDD65537:DDI65587 CTH65537:CTM65587 CJL65537:CJQ65587 BZP65537:BZU65587 BPT65537:BPY65587 BFX65537:BGC65587 AWB65537:AWG65587 AMF65537:AMK65587 ACJ65537:ACO65587" xr:uid="{00000000-0002-0000-0100-000005000000}">
      <formula1>IF($E65515="o",IR65537="",IF($E65515="",IR65537="",IR65537&gt;0))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59:SX65587 IX65559:JB65587 WVJ983063:WVN983091 WLN983063:WLR983091 WBR983063:WBV983091 VRV983063:VRZ983091 VHZ983063:VID983091 UYD983063:UYH983091 UOH983063:UOL983091 UEL983063:UEP983091 TUP983063:TUT983091 TKT983063:TKX983091 TAX983063:TBB983091 SRB983063:SRF983091 SHF983063:SHJ983091 RXJ983063:RXN983091 RNN983063:RNR983091 RDR983063:RDV983091 QTV983063:QTZ983091 QJZ983063:QKD983091 QAD983063:QAH983091 PQH983063:PQL983091 PGL983063:PGP983091 OWP983063:OWT983091 OMT983063:OMX983091 OCX983063:ODB983091 NTB983063:NTF983091 NJF983063:NJJ983091 MZJ983063:MZN983091 MPN983063:MPR983091 MFR983063:MFV983091 LVV983063:LVZ983091 LLZ983063:LMD983091 LCD983063:LCH983091 KSH983063:KSL983091 KIL983063:KIP983091 JYP983063:JYT983091 JOT983063:JOX983091 JEX983063:JFB983091 IVB983063:IVF983091 ILF983063:ILJ983091 IBJ983063:IBN983091 HRN983063:HRR983091 HHR983063:HHV983091 GXV983063:GXZ983091 GNZ983063:GOD983091 GED983063:GEH983091 FUH983063:FUL983091 FKL983063:FKP983091 FAP983063:FAT983091 EQT983063:EQX983091 EGX983063:EHB983091 DXB983063:DXF983091 DNF983063:DNJ983091 DDJ983063:DDN983091 CTN983063:CTR983091 CJR983063:CJV983091 BZV983063:BZZ983091 BPZ983063:BQD983091 BGD983063:BGH983091 AWH983063:AWL983091 AML983063:AMP983091 ACP983063:ACT983091 ST983063:SX983091 IX983063:JB983091 WVJ917527:WVN917555 WLN917527:WLR917555 WBR917527:WBV917555 VRV917527:VRZ917555 VHZ917527:VID917555 UYD917527:UYH917555 UOH917527:UOL917555 UEL917527:UEP917555 TUP917527:TUT917555 TKT917527:TKX917555 TAX917527:TBB917555 SRB917527:SRF917555 SHF917527:SHJ917555 RXJ917527:RXN917555 RNN917527:RNR917555 RDR917527:RDV917555 QTV917527:QTZ917555 QJZ917527:QKD917555 QAD917527:QAH917555 PQH917527:PQL917555 PGL917527:PGP917555 OWP917527:OWT917555 OMT917527:OMX917555 OCX917527:ODB917555 NTB917527:NTF917555 NJF917527:NJJ917555 MZJ917527:MZN917555 MPN917527:MPR917555 MFR917527:MFV917555 LVV917527:LVZ917555 LLZ917527:LMD917555 LCD917527:LCH917555 KSH917527:KSL917555 KIL917527:KIP917555 JYP917527:JYT917555 JOT917527:JOX917555 JEX917527:JFB917555 IVB917527:IVF917555 ILF917527:ILJ917555 IBJ917527:IBN917555 HRN917527:HRR917555 HHR917527:HHV917555 GXV917527:GXZ917555 GNZ917527:GOD917555 GED917527:GEH917555 FUH917527:FUL917555 FKL917527:FKP917555 FAP917527:FAT917555 EQT917527:EQX917555 EGX917527:EHB917555 DXB917527:DXF917555 DNF917527:DNJ917555 DDJ917527:DDN917555 CTN917527:CTR917555 CJR917527:CJV917555 BZV917527:BZZ917555 BPZ917527:BQD917555 BGD917527:BGH917555 AWH917527:AWL917555 AML917527:AMP917555 ACP917527:ACT917555 ST917527:SX917555 IX917527:JB917555 WVJ851991:WVN852019 WLN851991:WLR852019 WBR851991:WBV852019 VRV851991:VRZ852019 VHZ851991:VID852019 UYD851991:UYH852019 UOH851991:UOL852019 UEL851991:UEP852019 TUP851991:TUT852019 TKT851991:TKX852019 TAX851991:TBB852019 SRB851991:SRF852019 SHF851991:SHJ852019 RXJ851991:RXN852019 RNN851991:RNR852019 RDR851991:RDV852019 QTV851991:QTZ852019 QJZ851991:QKD852019 QAD851991:QAH852019 PQH851991:PQL852019 PGL851991:PGP852019 OWP851991:OWT852019 OMT851991:OMX852019 OCX851991:ODB852019 NTB851991:NTF852019 NJF851991:NJJ852019 MZJ851991:MZN852019 MPN851991:MPR852019 MFR851991:MFV852019 LVV851991:LVZ852019 LLZ851991:LMD852019 LCD851991:LCH852019 KSH851991:KSL852019 KIL851991:KIP852019 JYP851991:JYT852019 JOT851991:JOX852019 JEX851991:JFB852019 IVB851991:IVF852019 ILF851991:ILJ852019 IBJ851991:IBN852019 HRN851991:HRR852019 HHR851991:HHV852019 GXV851991:GXZ852019 GNZ851991:GOD852019 GED851991:GEH852019 FUH851991:FUL852019 FKL851991:FKP852019 FAP851991:FAT852019 EQT851991:EQX852019 EGX851991:EHB852019 DXB851991:DXF852019 DNF851991:DNJ852019 DDJ851991:DDN852019 CTN851991:CTR852019 CJR851991:CJV852019 BZV851991:BZZ852019 BPZ851991:BQD852019 BGD851991:BGH852019 AWH851991:AWL852019 AML851991:AMP852019 ACP851991:ACT852019 ST851991:SX852019 IX851991:JB852019 WVJ786455:WVN786483 WLN786455:WLR786483 WBR786455:WBV786483 VRV786455:VRZ786483 VHZ786455:VID786483 UYD786455:UYH786483 UOH786455:UOL786483 UEL786455:UEP786483 TUP786455:TUT786483 TKT786455:TKX786483 TAX786455:TBB786483 SRB786455:SRF786483 SHF786455:SHJ786483 RXJ786455:RXN786483 RNN786455:RNR786483 RDR786455:RDV786483 QTV786455:QTZ786483 QJZ786455:QKD786483 QAD786455:QAH786483 PQH786455:PQL786483 PGL786455:PGP786483 OWP786455:OWT786483 OMT786455:OMX786483 OCX786455:ODB786483 NTB786455:NTF786483 NJF786455:NJJ786483 MZJ786455:MZN786483 MPN786455:MPR786483 MFR786455:MFV786483 LVV786455:LVZ786483 LLZ786455:LMD786483 LCD786455:LCH786483 KSH786455:KSL786483 KIL786455:KIP786483 JYP786455:JYT786483 JOT786455:JOX786483 JEX786455:JFB786483 IVB786455:IVF786483 ILF786455:ILJ786483 IBJ786455:IBN786483 HRN786455:HRR786483 HHR786455:HHV786483 GXV786455:GXZ786483 GNZ786455:GOD786483 GED786455:GEH786483 FUH786455:FUL786483 FKL786455:FKP786483 FAP786455:FAT786483 EQT786455:EQX786483 EGX786455:EHB786483 DXB786455:DXF786483 DNF786455:DNJ786483 DDJ786455:DDN786483 CTN786455:CTR786483 CJR786455:CJV786483 BZV786455:BZZ786483 BPZ786455:BQD786483 BGD786455:BGH786483 AWH786455:AWL786483 AML786455:AMP786483 ACP786455:ACT786483 ST786455:SX786483 IX786455:JB786483 WVJ720919:WVN720947 WLN720919:WLR720947 WBR720919:WBV720947 VRV720919:VRZ720947 VHZ720919:VID720947 UYD720919:UYH720947 UOH720919:UOL720947 UEL720919:UEP720947 TUP720919:TUT720947 TKT720919:TKX720947 TAX720919:TBB720947 SRB720919:SRF720947 SHF720919:SHJ720947 RXJ720919:RXN720947 RNN720919:RNR720947 RDR720919:RDV720947 QTV720919:QTZ720947 QJZ720919:QKD720947 QAD720919:QAH720947 PQH720919:PQL720947 PGL720919:PGP720947 OWP720919:OWT720947 OMT720919:OMX720947 OCX720919:ODB720947 NTB720919:NTF720947 NJF720919:NJJ720947 MZJ720919:MZN720947 MPN720919:MPR720947 MFR720919:MFV720947 LVV720919:LVZ720947 LLZ720919:LMD720947 LCD720919:LCH720947 KSH720919:KSL720947 KIL720919:KIP720947 JYP720919:JYT720947 JOT720919:JOX720947 JEX720919:JFB720947 IVB720919:IVF720947 ILF720919:ILJ720947 IBJ720919:IBN720947 HRN720919:HRR720947 HHR720919:HHV720947 GXV720919:GXZ720947 GNZ720919:GOD720947 GED720919:GEH720947 FUH720919:FUL720947 FKL720919:FKP720947 FAP720919:FAT720947 EQT720919:EQX720947 EGX720919:EHB720947 DXB720919:DXF720947 DNF720919:DNJ720947 DDJ720919:DDN720947 CTN720919:CTR720947 CJR720919:CJV720947 BZV720919:BZZ720947 BPZ720919:BQD720947 BGD720919:BGH720947 AWH720919:AWL720947 AML720919:AMP720947 ACP720919:ACT720947 ST720919:SX720947 IX720919:JB720947 WVJ655383:WVN655411 WLN655383:WLR655411 WBR655383:WBV655411 VRV655383:VRZ655411 VHZ655383:VID655411 UYD655383:UYH655411 UOH655383:UOL655411 UEL655383:UEP655411 TUP655383:TUT655411 TKT655383:TKX655411 TAX655383:TBB655411 SRB655383:SRF655411 SHF655383:SHJ655411 RXJ655383:RXN655411 RNN655383:RNR655411 RDR655383:RDV655411 QTV655383:QTZ655411 QJZ655383:QKD655411 QAD655383:QAH655411 PQH655383:PQL655411 PGL655383:PGP655411 OWP655383:OWT655411 OMT655383:OMX655411 OCX655383:ODB655411 NTB655383:NTF655411 NJF655383:NJJ655411 MZJ655383:MZN655411 MPN655383:MPR655411 MFR655383:MFV655411 LVV655383:LVZ655411 LLZ655383:LMD655411 LCD655383:LCH655411 KSH655383:KSL655411 KIL655383:KIP655411 JYP655383:JYT655411 JOT655383:JOX655411 JEX655383:JFB655411 IVB655383:IVF655411 ILF655383:ILJ655411 IBJ655383:IBN655411 HRN655383:HRR655411 HHR655383:HHV655411 GXV655383:GXZ655411 GNZ655383:GOD655411 GED655383:GEH655411 FUH655383:FUL655411 FKL655383:FKP655411 FAP655383:FAT655411 EQT655383:EQX655411 EGX655383:EHB655411 DXB655383:DXF655411 DNF655383:DNJ655411 DDJ655383:DDN655411 CTN655383:CTR655411 CJR655383:CJV655411 BZV655383:BZZ655411 BPZ655383:BQD655411 BGD655383:BGH655411 AWH655383:AWL655411 AML655383:AMP655411 ACP655383:ACT655411 ST655383:SX655411 IX655383:JB655411 WVJ589847:WVN589875 WLN589847:WLR589875 WBR589847:WBV589875 VRV589847:VRZ589875 VHZ589847:VID589875 UYD589847:UYH589875 UOH589847:UOL589875 UEL589847:UEP589875 TUP589847:TUT589875 TKT589847:TKX589875 TAX589847:TBB589875 SRB589847:SRF589875 SHF589847:SHJ589875 RXJ589847:RXN589875 RNN589847:RNR589875 RDR589847:RDV589875 QTV589847:QTZ589875 QJZ589847:QKD589875 QAD589847:QAH589875 PQH589847:PQL589875 PGL589847:PGP589875 OWP589847:OWT589875 OMT589847:OMX589875 OCX589847:ODB589875 NTB589847:NTF589875 NJF589847:NJJ589875 MZJ589847:MZN589875 MPN589847:MPR589875 MFR589847:MFV589875 LVV589847:LVZ589875 LLZ589847:LMD589875 LCD589847:LCH589875 KSH589847:KSL589875 KIL589847:KIP589875 JYP589847:JYT589875 JOT589847:JOX589875 JEX589847:JFB589875 IVB589847:IVF589875 ILF589847:ILJ589875 IBJ589847:IBN589875 HRN589847:HRR589875 HHR589847:HHV589875 GXV589847:GXZ589875 GNZ589847:GOD589875 GED589847:GEH589875 FUH589847:FUL589875 FKL589847:FKP589875 FAP589847:FAT589875 EQT589847:EQX589875 EGX589847:EHB589875 DXB589847:DXF589875 DNF589847:DNJ589875 DDJ589847:DDN589875 CTN589847:CTR589875 CJR589847:CJV589875 BZV589847:BZZ589875 BPZ589847:BQD589875 BGD589847:BGH589875 AWH589847:AWL589875 AML589847:AMP589875 ACP589847:ACT589875 ST589847:SX589875 IX589847:JB589875 WVJ524311:WVN524339 WLN524311:WLR524339 WBR524311:WBV524339 VRV524311:VRZ524339 VHZ524311:VID524339 UYD524311:UYH524339 UOH524311:UOL524339 UEL524311:UEP524339 TUP524311:TUT524339 TKT524311:TKX524339 TAX524311:TBB524339 SRB524311:SRF524339 SHF524311:SHJ524339 RXJ524311:RXN524339 RNN524311:RNR524339 RDR524311:RDV524339 QTV524311:QTZ524339 QJZ524311:QKD524339 QAD524311:QAH524339 PQH524311:PQL524339 PGL524311:PGP524339 OWP524311:OWT524339 OMT524311:OMX524339 OCX524311:ODB524339 NTB524311:NTF524339 NJF524311:NJJ524339 MZJ524311:MZN524339 MPN524311:MPR524339 MFR524311:MFV524339 LVV524311:LVZ524339 LLZ524311:LMD524339 LCD524311:LCH524339 KSH524311:KSL524339 KIL524311:KIP524339 JYP524311:JYT524339 JOT524311:JOX524339 JEX524311:JFB524339 IVB524311:IVF524339 ILF524311:ILJ524339 IBJ524311:IBN524339 HRN524311:HRR524339 HHR524311:HHV524339 GXV524311:GXZ524339 GNZ524311:GOD524339 GED524311:GEH524339 FUH524311:FUL524339 FKL524311:FKP524339 FAP524311:FAT524339 EQT524311:EQX524339 EGX524311:EHB524339 DXB524311:DXF524339 DNF524311:DNJ524339 DDJ524311:DDN524339 CTN524311:CTR524339 CJR524311:CJV524339 BZV524311:BZZ524339 BPZ524311:BQD524339 BGD524311:BGH524339 AWH524311:AWL524339 AML524311:AMP524339 ACP524311:ACT524339 ST524311:SX524339 IX524311:JB524339 WVJ458775:WVN458803 WLN458775:WLR458803 WBR458775:WBV458803 VRV458775:VRZ458803 VHZ458775:VID458803 UYD458775:UYH458803 UOH458775:UOL458803 UEL458775:UEP458803 TUP458775:TUT458803 TKT458775:TKX458803 TAX458775:TBB458803 SRB458775:SRF458803 SHF458775:SHJ458803 RXJ458775:RXN458803 RNN458775:RNR458803 RDR458775:RDV458803 QTV458775:QTZ458803 QJZ458775:QKD458803 QAD458775:QAH458803 PQH458775:PQL458803 PGL458775:PGP458803 OWP458775:OWT458803 OMT458775:OMX458803 OCX458775:ODB458803 NTB458775:NTF458803 NJF458775:NJJ458803 MZJ458775:MZN458803 MPN458775:MPR458803 MFR458775:MFV458803 LVV458775:LVZ458803 LLZ458775:LMD458803 LCD458775:LCH458803 KSH458775:KSL458803 KIL458775:KIP458803 JYP458775:JYT458803 JOT458775:JOX458803 JEX458775:JFB458803 IVB458775:IVF458803 ILF458775:ILJ458803 IBJ458775:IBN458803 HRN458775:HRR458803 HHR458775:HHV458803 GXV458775:GXZ458803 GNZ458775:GOD458803 GED458775:GEH458803 FUH458775:FUL458803 FKL458775:FKP458803 FAP458775:FAT458803 EQT458775:EQX458803 EGX458775:EHB458803 DXB458775:DXF458803 DNF458775:DNJ458803 DDJ458775:DDN458803 CTN458775:CTR458803 CJR458775:CJV458803 BZV458775:BZZ458803 BPZ458775:BQD458803 BGD458775:BGH458803 AWH458775:AWL458803 AML458775:AMP458803 ACP458775:ACT458803 ST458775:SX458803 IX458775:JB458803 WVJ393239:WVN393267 WLN393239:WLR393267 WBR393239:WBV393267 VRV393239:VRZ393267 VHZ393239:VID393267 UYD393239:UYH393267 UOH393239:UOL393267 UEL393239:UEP393267 TUP393239:TUT393267 TKT393239:TKX393267 TAX393239:TBB393267 SRB393239:SRF393267 SHF393239:SHJ393267 RXJ393239:RXN393267 RNN393239:RNR393267 RDR393239:RDV393267 QTV393239:QTZ393267 QJZ393239:QKD393267 QAD393239:QAH393267 PQH393239:PQL393267 PGL393239:PGP393267 OWP393239:OWT393267 OMT393239:OMX393267 OCX393239:ODB393267 NTB393239:NTF393267 NJF393239:NJJ393267 MZJ393239:MZN393267 MPN393239:MPR393267 MFR393239:MFV393267 LVV393239:LVZ393267 LLZ393239:LMD393267 LCD393239:LCH393267 KSH393239:KSL393267 KIL393239:KIP393267 JYP393239:JYT393267 JOT393239:JOX393267 JEX393239:JFB393267 IVB393239:IVF393267 ILF393239:ILJ393267 IBJ393239:IBN393267 HRN393239:HRR393267 HHR393239:HHV393267 GXV393239:GXZ393267 GNZ393239:GOD393267 GED393239:GEH393267 FUH393239:FUL393267 FKL393239:FKP393267 FAP393239:FAT393267 EQT393239:EQX393267 EGX393239:EHB393267 DXB393239:DXF393267 DNF393239:DNJ393267 DDJ393239:DDN393267 CTN393239:CTR393267 CJR393239:CJV393267 BZV393239:BZZ393267 BPZ393239:BQD393267 BGD393239:BGH393267 AWH393239:AWL393267 AML393239:AMP393267 ACP393239:ACT393267 ST393239:SX393267 IX393239:JB393267 WVJ327703:WVN327731 WLN327703:WLR327731 WBR327703:WBV327731 VRV327703:VRZ327731 VHZ327703:VID327731 UYD327703:UYH327731 UOH327703:UOL327731 UEL327703:UEP327731 TUP327703:TUT327731 TKT327703:TKX327731 TAX327703:TBB327731 SRB327703:SRF327731 SHF327703:SHJ327731 RXJ327703:RXN327731 RNN327703:RNR327731 RDR327703:RDV327731 QTV327703:QTZ327731 QJZ327703:QKD327731 QAD327703:QAH327731 PQH327703:PQL327731 PGL327703:PGP327731 OWP327703:OWT327731 OMT327703:OMX327731 OCX327703:ODB327731 NTB327703:NTF327731 NJF327703:NJJ327731 MZJ327703:MZN327731 MPN327703:MPR327731 MFR327703:MFV327731 LVV327703:LVZ327731 LLZ327703:LMD327731 LCD327703:LCH327731 KSH327703:KSL327731 KIL327703:KIP327731 JYP327703:JYT327731 JOT327703:JOX327731 JEX327703:JFB327731 IVB327703:IVF327731 ILF327703:ILJ327731 IBJ327703:IBN327731 HRN327703:HRR327731 HHR327703:HHV327731 GXV327703:GXZ327731 GNZ327703:GOD327731 GED327703:GEH327731 FUH327703:FUL327731 FKL327703:FKP327731 FAP327703:FAT327731 EQT327703:EQX327731 EGX327703:EHB327731 DXB327703:DXF327731 DNF327703:DNJ327731 DDJ327703:DDN327731 CTN327703:CTR327731 CJR327703:CJV327731 BZV327703:BZZ327731 BPZ327703:BQD327731 BGD327703:BGH327731 AWH327703:AWL327731 AML327703:AMP327731 ACP327703:ACT327731 ST327703:SX327731 IX327703:JB327731 WVJ262167:WVN262195 WLN262167:WLR262195 WBR262167:WBV262195 VRV262167:VRZ262195 VHZ262167:VID262195 UYD262167:UYH262195 UOH262167:UOL262195 UEL262167:UEP262195 TUP262167:TUT262195 TKT262167:TKX262195 TAX262167:TBB262195 SRB262167:SRF262195 SHF262167:SHJ262195 RXJ262167:RXN262195 RNN262167:RNR262195 RDR262167:RDV262195 QTV262167:QTZ262195 QJZ262167:QKD262195 QAD262167:QAH262195 PQH262167:PQL262195 PGL262167:PGP262195 OWP262167:OWT262195 OMT262167:OMX262195 OCX262167:ODB262195 NTB262167:NTF262195 NJF262167:NJJ262195 MZJ262167:MZN262195 MPN262167:MPR262195 MFR262167:MFV262195 LVV262167:LVZ262195 LLZ262167:LMD262195 LCD262167:LCH262195 KSH262167:KSL262195 KIL262167:KIP262195 JYP262167:JYT262195 JOT262167:JOX262195 JEX262167:JFB262195 IVB262167:IVF262195 ILF262167:ILJ262195 IBJ262167:IBN262195 HRN262167:HRR262195 HHR262167:HHV262195 GXV262167:GXZ262195 GNZ262167:GOD262195 GED262167:GEH262195 FUH262167:FUL262195 FKL262167:FKP262195 FAP262167:FAT262195 EQT262167:EQX262195 EGX262167:EHB262195 DXB262167:DXF262195 DNF262167:DNJ262195 DDJ262167:DDN262195 CTN262167:CTR262195 CJR262167:CJV262195 BZV262167:BZZ262195 BPZ262167:BQD262195 BGD262167:BGH262195 AWH262167:AWL262195 AML262167:AMP262195 ACP262167:ACT262195 ST262167:SX262195 IX262167:JB262195 WVJ196631:WVN196659 WLN196631:WLR196659 WBR196631:WBV196659 VRV196631:VRZ196659 VHZ196631:VID196659 UYD196631:UYH196659 UOH196631:UOL196659 UEL196631:UEP196659 TUP196631:TUT196659 TKT196631:TKX196659 TAX196631:TBB196659 SRB196631:SRF196659 SHF196631:SHJ196659 RXJ196631:RXN196659 RNN196631:RNR196659 RDR196631:RDV196659 QTV196631:QTZ196659 QJZ196631:QKD196659 QAD196631:QAH196659 PQH196631:PQL196659 PGL196631:PGP196659 OWP196631:OWT196659 OMT196631:OMX196659 OCX196631:ODB196659 NTB196631:NTF196659 NJF196631:NJJ196659 MZJ196631:MZN196659 MPN196631:MPR196659 MFR196631:MFV196659 LVV196631:LVZ196659 LLZ196631:LMD196659 LCD196631:LCH196659 KSH196631:KSL196659 KIL196631:KIP196659 JYP196631:JYT196659 JOT196631:JOX196659 JEX196631:JFB196659 IVB196631:IVF196659 ILF196631:ILJ196659 IBJ196631:IBN196659 HRN196631:HRR196659 HHR196631:HHV196659 GXV196631:GXZ196659 GNZ196631:GOD196659 GED196631:GEH196659 FUH196631:FUL196659 FKL196631:FKP196659 FAP196631:FAT196659 EQT196631:EQX196659 EGX196631:EHB196659 DXB196631:DXF196659 DNF196631:DNJ196659 DDJ196631:DDN196659 CTN196631:CTR196659 CJR196631:CJV196659 BZV196631:BZZ196659 BPZ196631:BQD196659 BGD196631:BGH196659 AWH196631:AWL196659 AML196631:AMP196659 ACP196631:ACT196659 ST196631:SX196659 IX196631:JB196659 WVJ131095:WVN131123 WLN131095:WLR131123 WBR131095:WBV131123 VRV131095:VRZ131123 VHZ131095:VID131123 UYD131095:UYH131123 UOH131095:UOL131123 UEL131095:UEP131123 TUP131095:TUT131123 TKT131095:TKX131123 TAX131095:TBB131123 SRB131095:SRF131123 SHF131095:SHJ131123 RXJ131095:RXN131123 RNN131095:RNR131123 RDR131095:RDV131123 QTV131095:QTZ131123 QJZ131095:QKD131123 QAD131095:QAH131123 PQH131095:PQL131123 PGL131095:PGP131123 OWP131095:OWT131123 OMT131095:OMX131123 OCX131095:ODB131123 NTB131095:NTF131123 NJF131095:NJJ131123 MZJ131095:MZN131123 MPN131095:MPR131123 MFR131095:MFV131123 LVV131095:LVZ131123 LLZ131095:LMD131123 LCD131095:LCH131123 KSH131095:KSL131123 KIL131095:KIP131123 JYP131095:JYT131123 JOT131095:JOX131123 JEX131095:JFB131123 IVB131095:IVF131123 ILF131095:ILJ131123 IBJ131095:IBN131123 HRN131095:HRR131123 HHR131095:HHV131123 GXV131095:GXZ131123 GNZ131095:GOD131123 GED131095:GEH131123 FUH131095:FUL131123 FKL131095:FKP131123 FAP131095:FAT131123 EQT131095:EQX131123 EGX131095:EHB131123 DXB131095:DXF131123 DNF131095:DNJ131123 DDJ131095:DDN131123 CTN131095:CTR131123 CJR131095:CJV131123 BZV131095:BZZ131123 BPZ131095:BQD131123 BGD131095:BGH131123 AWH131095:AWL131123 AML131095:AMP131123 ACP131095:ACT131123 ST131095:SX131123 IX131095:JB131123 WVJ65559:WVN65587 WLN65559:WLR65587 WBR65559:WBV65587 VRV65559:VRZ65587 VHZ65559:VID65587 UYD65559:UYH65587 UOH65559:UOL65587 UEL65559:UEP65587 TUP65559:TUT65587 TKT65559:TKX65587 TAX65559:TBB65587 SRB65559:SRF65587 SHF65559:SHJ65587 RXJ65559:RXN65587 RNN65559:RNR65587 RDR65559:RDV65587 QTV65559:QTZ65587 QJZ65559:QKD65587 QAD65559:QAH65587 PQH65559:PQL65587 PGL65559:PGP65587 OWP65559:OWT65587 OMT65559:OMX65587 OCX65559:ODB65587 NTB65559:NTF65587 NJF65559:NJJ65587 MZJ65559:MZN65587 MPN65559:MPR65587 MFR65559:MFV65587 LVV65559:LVZ65587 LLZ65559:LMD65587 LCD65559:LCH65587 KSH65559:KSL65587 KIL65559:KIP65587 JYP65559:JYT65587 JOT65559:JOX65587 JEX65559:JFB65587 IVB65559:IVF65587 ILF65559:ILJ65587 IBJ65559:IBN65587 HRN65559:HRR65587 HHR65559:HHV65587 GXV65559:GXZ65587 GNZ65559:GOD65587 GED65559:GEH65587 FUH65559:FUL65587 FKL65559:FKP65587 FAP65559:FAT65587 EQT65559:EQX65587 EGX65559:EHB65587 DXB65559:DXF65587 DNF65559:DNJ65587 DDJ65559:DDN65587 CTN65559:CTR65587 CJR65559:CJV65587 BZV65559:BZZ65587 BPZ65559:BQD65587 BGD65559:BGH65587 AWH65559:AWL65587 AML65559:AMP65587 ACP65559:ACT65587" xr:uid="{00000000-0002-0000-0100-000006000000}">
      <formula1>IF(OR($E65537="z",$E65537="o"),IX65559="",IX65559="x")</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37:S65565 O131073:S131101 O196609:S196637 O262145:S262173 O327681:S327709 O393217:S393245 O458753:S458781 O524289:S524317 O589825:S589853 O655361:S655389 O720897:S720925 O786433:S786461 O851969:S851997 O917505:S917533 O983041:S983069" xr:uid="{00000000-0002-0000-0100-000007000000}">
      <formula1>IF(OR($E65537="z",$E65537="o"),O65537="",O65537="x")</formula1>
    </dataValidation>
    <dataValidation type="whole" operator="lessThanOrEqual" allowBlank="1" showInputMessage="1" showErrorMessage="1" error="Pleaser enter an amount lower or equal to 25.000 EUR." sqref="E103" xr:uid="{00000000-0002-0000-0100-000008000000}">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K88" xr:uid="{00000000-0002-0000-0100-00000A000000}">
      <formula1>IF(OR(ISBLANK(F$11),$E22="o")=TRUE,F22="",F22&gt;0)</formula1>
    </dataValidation>
    <dataValidation type="list" allowBlank="1" showInputMessage="1" showErrorMessage="1" sqref="E47:E88" xr:uid="{00000000-0002-0000-0100-00000B000000}">
      <formula1>"p,w,b"</formula1>
    </dataValidation>
    <dataValidation type="list" allowBlank="1" showInputMessage="1" showErrorMessage="1" sqref="E22:E46" xr:uid="{C22EC36A-3B10-4BDA-8569-E192C7692A37}">
      <formula1>"e,o,b"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AE313560A1746A292E43FEDF1823E" ma:contentTypeVersion="11" ma:contentTypeDescription="Een nieuw document maken." ma:contentTypeScope="" ma:versionID="7ed2152a7c1640a65964049b910555de">
  <xsd:schema xmlns:xsd="http://www.w3.org/2001/XMLSchema" xmlns:xs="http://www.w3.org/2001/XMLSchema" xmlns:p="http://schemas.microsoft.com/office/2006/metadata/properties" xmlns:ns2="6153cb41-9122-4bba-af55-1e9d9bd41f16" xmlns:ns3="fba396ad-41cc-462f-94b9-5e7f2db8793a" targetNamespace="http://schemas.microsoft.com/office/2006/metadata/properties" ma:root="true" ma:fieldsID="cfc3872feab2c706f0585a17e8e9db6d" ns2:_="" ns3:_="">
    <xsd:import namespace="6153cb41-9122-4bba-af55-1e9d9bd41f16"/>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3cb41-9122-4bba-af55-1e9d9bd41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6153cb41-9122-4bba-af55-1e9d9bd41f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4211A0-DFDA-4537-BF9A-94CEAE570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3cb41-9122-4bba-af55-1e9d9bd41f16"/>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3.xml><?xml version="1.0" encoding="utf-8"?>
<ds:datastoreItem xmlns:ds="http://schemas.openxmlformats.org/officeDocument/2006/customXml" ds:itemID="{D280E064-36FD-49F8-931D-5D5D72191DD5}">
  <ds:schemaRefs>
    <ds:schemaRef ds:uri="http://schemas.microsoft.com/office/2006/metadata/properties"/>
    <ds:schemaRef ds:uri="http://schemas.microsoft.com/office/infopath/2007/PartnerControls"/>
    <ds:schemaRef ds:uri="fba396ad-41cc-462f-94b9-5e7f2db8793a"/>
    <ds:schemaRef ds:uri="6153cb41-9122-4bba-af55-1e9d9bd41f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7</vt:i4>
      </vt:variant>
    </vt:vector>
  </HeadingPairs>
  <TitlesOfParts>
    <vt:vector size="9" baseType="lpstr">
      <vt:lpstr>READ THIS FIRST</vt:lpstr>
      <vt:lpstr>final financial report partner</vt:lpstr>
      <vt:lpstr>AfgetopteUrenOpJaarbasis</vt:lpstr>
      <vt:lpstr>mmJaar1</vt:lpstr>
      <vt:lpstr>mmJaar2</vt:lpstr>
      <vt:lpstr>mmJaar3</vt:lpstr>
      <vt:lpstr>mmJaar4</vt:lpstr>
      <vt:lpstr>mmJaar5</vt:lpstr>
      <vt:lpstr>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Ghys Nand</cp:lastModifiedBy>
  <cp:revision/>
  <dcterms:created xsi:type="dcterms:W3CDTF">2019-02-19T10:11:28Z</dcterms:created>
  <dcterms:modified xsi:type="dcterms:W3CDTF">2025-01-10T17:50:50Z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0x010100E12AE313560A1746A292E43FEDF1823E</vt:lpwstr>
  </property>
</Properties>
</file>