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7" documentId="8_{EEBFB779-B044-4D11-97D1-A835416AF8A2}" xr6:coauthVersionLast="47" xr6:coauthVersionMax="47" xr10:uidLastSave="{B311082B-42F2-4B7A-AF87-71FB26FA2174}"/>
  <bookViews>
    <workbookView xWindow="22932" yWindow="-108" windowWidth="23256" windowHeight="12456" xr2:uid="{00000000-000D-0000-FFFF-FFFF00000000}"/>
  </bookViews>
  <sheets>
    <sheet name="Bezettingstab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S10" i="1" s="1"/>
  <c r="R9" i="1"/>
  <c r="S9" i="1" s="1"/>
  <c r="R8" i="1"/>
  <c r="S8" i="1" s="1"/>
  <c r="R7" i="1"/>
  <c r="S7" i="1" s="1"/>
  <c r="R6" i="1"/>
  <c r="S6" i="1" s="1"/>
  <c r="R11" i="1" l="1"/>
  <c r="B21" i="1"/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B11" i="1"/>
  <c r="S11" i="1" l="1"/>
  <c r="B14" i="1"/>
  <c r="B16" i="1" s="1"/>
  <c r="B23" i="1" s="1"/>
  <c r="C14" i="1" l="1"/>
</calcChain>
</file>

<file path=xl/sharedStrings.xml><?xml version="1.0" encoding="utf-8"?>
<sst xmlns="http://schemas.openxmlformats.org/spreadsheetml/2006/main" count="42" uniqueCount="39">
  <si>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</si>
  <si>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</si>
  <si>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</si>
  <si>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</si>
  <si>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</si>
  <si>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</si>
  <si>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</si>
  <si>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</si>
  <si>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</si>
  <si>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</si>
  <si>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</si>
  <si>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</si>
  <si>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</si>
  <si>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</si>
  <si>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</si>
  <si>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</si>
  <si>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</si>
  <si>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Provincie</t>
  </si>
  <si>
    <t>Van korte duur</t>
  </si>
  <si>
    <t>Van middellange duur</t>
  </si>
  <si>
    <t>Van lange duur</t>
  </si>
  <si>
    <t>Niet realiseerbaar</t>
  </si>
  <si>
    <t>Totaal</t>
  </si>
  <si>
    <t>Bezettingsgraad (%)</t>
  </si>
  <si>
    <t>Antwerpen</t>
  </si>
  <si>
    <t>Limburg</t>
  </si>
  <si>
    <t>Oost-Vlaanderen</t>
  </si>
  <si>
    <t>Vlaams Brabant</t>
  </si>
  <si>
    <t>West-Vlaanderen</t>
  </si>
  <si>
    <t>Vlaanderen</t>
  </si>
  <si>
    <t>Buiten poorten</t>
  </si>
  <si>
    <t>Oppervlakte (ha)</t>
  </si>
  <si>
    <t>Totaal gekarteerd (zie tabel):</t>
  </si>
  <si>
    <t>Totaal:</t>
  </si>
  <si>
    <t>Binnen poorten (geen details)</t>
  </si>
  <si>
    <t>Totaal gekarteerd:</t>
  </si>
  <si>
    <t>Totaal Vlaanderen:</t>
  </si>
  <si>
    <t>Niet gekarteerd t.o.v. ruimteboekhouding</t>
  </si>
  <si>
    <r>
      <t xml:space="preserve">Opmerking: </t>
    </r>
    <r>
      <rPr>
        <i/>
        <sz val="11"/>
        <color rgb="FFFF0000"/>
        <rFont val="Calibri"/>
        <family val="2"/>
        <scheme val="minor"/>
      </rPr>
      <t>De vergelijking met de ruimteboekhouding van Departement Omgeving is voor de versie van januari gebaseerd op de versie van 01/01/2025. Van zodra de ruimteboekhouding van 2026 beschibaar is, worden deze cijfers geactualiseerd (mei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</si>
</sst>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16" applyNumberFormat="0" applyAlignment="0" applyProtection="0"/>
    <xf numFmtId="0" fontId="13" fillId="13" borderId="17" applyNumberFormat="0" applyAlignment="0" applyProtection="0"/>
    <xf numFmtId="0" fontId="14" fillId="13" borderId="16" applyNumberFormat="0" applyAlignment="0" applyProtection="0"/>
    <xf numFmtId="0" fontId="15" fillId="0" borderId="18" applyNumberFormat="0" applyFill="0" applyAlignment="0" applyProtection="0"/>
    <xf numFmtId="0" fontId="16" fillId="14" borderId="19" applyNumberFormat="0" applyAlignment="0" applyProtection="0"/>
    <xf numFmtId="0" fontId="17" fillId="0" borderId="0" applyNumberFormat="0" applyFill="0" applyBorder="0" applyAlignment="0" applyProtection="0"/>
    <xf numFmtId="0" fontId="4" fillId="15" borderId="2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1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19" fillId="39" borderId="0" applyNumberFormat="0" applyBorder="0" applyAlignment="0" applyProtection="0"/>
  </cellStyleXfs>
  <cellXfs count="60">
    <xf numFmtId="0" fontId="0" fillId="0" borderId="0" xfId="0"/>
    <xf numFmtId="0" fontId="0" fillId="0" borderId="6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2" fillId="7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  <xf numFmtId="0" fontId="3" fillId="0" borderId="6" xfId="0" applyFont="1" applyBorder="1"/>
    <xf numFmtId="1" fontId="3" fillId="8" borderId="8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5" xfId="0" applyFont="1" applyFill="1" applyBorder="1"/>
    <xf numFmtId="0" fontId="0" fillId="0" borderId="8" xfId="0" applyBorder="1"/>
    <xf numFmtId="0" fontId="0" fillId="41" borderId="2" xfId="0" applyFill="1" applyBorder="1"/>
    <xf numFmtId="0" fontId="0" fillId="41" borderId="5" xfId="0" applyFill="1" applyBorder="1"/>
    <xf numFmtId="0" fontId="0" fillId="41" borderId="4" xfId="0" applyFill="1" applyBorder="1"/>
    <xf numFmtId="0" fontId="0" fillId="2" borderId="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7" borderId="8" xfId="0" applyFill="1" applyBorder="1"/>
    <xf numFmtId="0" fontId="0" fillId="7" borderId="7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12" xfId="0" applyFill="1" applyBorder="1"/>
    <xf numFmtId="0" fontId="3" fillId="8" borderId="6" xfId="0" applyFont="1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1" borderId="3" xfId="0" applyFill="1" applyBorder="1" applyAlignment="1">
      <alignment horizontal="center"/>
    </xf>
    <xf numFmtId="0" fontId="3" fillId="42" borderId="6" xfId="0" applyFont="1" applyFill="1" applyBorder="1" applyAlignment="1">
      <alignment horizontal="center"/>
    </xf>
    <xf numFmtId="1" fontId="3" fillId="4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8" borderId="6" xfId="0" applyNumberFormat="1" applyFont="1" applyFill="1" applyBorder="1" applyAlignment="1">
      <alignment horizontal="center"/>
    </xf>
    <xf numFmtId="0" fontId="0" fillId="43" borderId="6" xfId="0" applyFill="1" applyBorder="1"/>
    <xf numFmtId="0" fontId="0" fillId="43" borderId="6" xfId="0" applyFill="1" applyBorder="1" applyAlignment="1">
      <alignment horizontal="center"/>
    </xf>
    <xf numFmtId="164" fontId="3" fillId="8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3" fillId="0" borderId="1" xfId="0" applyFont="1" applyBorder="1"/>
    <xf numFmtId="1" fontId="3" fillId="0" borderId="10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top" wrapText="1"/>
    </xf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0" borderId="26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20" fillId="0" borderId="29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S23"/>
  <sheetViews>
    <sheetView tabSelected="1" workbookViewId="0">
      <pane xSplit="1" topLeftCell="B1" activePane="topRight" state="frozen"/>
      <selection pane="topRight" activeCell="H21" sqref="H21"/>
    </sheetView>
  </sheetViews>
  <sheetFormatPr defaultRowHeight="14.4" x14ac:dyDescent="0.3"/>
  <cols>
    <col min="1" max="1" width="40.6640625" bestFit="1" customWidth="1"/>
    <col min="2" max="2" width="16.6640625" bestFit="1" customWidth="1"/>
    <col min="3" max="3" width="19.5546875" bestFit="1" customWidth="1"/>
    <col min="4" max="4" width="18.33203125" bestFit="1" customWidth="1"/>
    <col min="5" max="5" width="10" bestFit="1" customWidth="1"/>
    <col min="6" max="6" width="19.44140625" bestFit="1" customWidth="1"/>
    <col min="7" max="7" width="13.44140625" bestFit="1" customWidth="1"/>
    <col min="8" max="8" width="29.6640625" bestFit="1" customWidth="1"/>
    <col min="9" max="9" width="20" bestFit="1" customWidth="1"/>
    <col min="10" max="10" width="32.33203125" bestFit="1" customWidth="1"/>
    <col min="11" max="11" width="14.6640625" bestFit="1" customWidth="1"/>
    <col min="12" max="12" width="24.6640625" bestFit="1" customWidth="1"/>
    <col min="13" max="13" width="22.33203125" bestFit="1" customWidth="1"/>
    <col min="14" max="15" width="19.6640625" bestFit="1" customWidth="1"/>
    <col min="16" max="16" width="22.33203125" bestFit="1" customWidth="1"/>
    <col min="17" max="17" width="19.6640625" bestFit="1" customWidth="1"/>
    <col min="18" max="18" width="8.33203125" customWidth="1"/>
    <col min="19" max="19" width="18.33203125" customWidth="1"/>
  </cols>
  <sheetData>
    <row r="1" spans="1:19" ht="15" thickBot="1" x14ac:dyDescent="0.35"/>
    <row r="2" spans="1:19" ht="15" thickBot="1" x14ac:dyDescent="0.35">
      <c r="A2" s="45"/>
      <c r="B2" s="15" t="s">
        <v>0</v>
      </c>
      <c r="C2" s="21" t="s">
        <v>1</v>
      </c>
      <c r="D2" s="22"/>
      <c r="E2" s="22"/>
      <c r="F2" s="23"/>
      <c r="G2" s="22" t="s">
        <v>2</v>
      </c>
      <c r="H2" s="22"/>
      <c r="I2" s="22"/>
      <c r="J2" s="22"/>
      <c r="K2" s="22"/>
      <c r="L2" s="24"/>
      <c r="M2" s="24"/>
      <c r="N2" s="24"/>
      <c r="O2" s="24"/>
      <c r="P2" s="24"/>
      <c r="Q2" s="25"/>
    </row>
    <row r="3" spans="1:19" ht="15" thickBot="1" x14ac:dyDescent="0.35">
      <c r="A3" s="46"/>
      <c r="B3" s="1"/>
      <c r="C3" s="19" t="s">
        <v>3</v>
      </c>
      <c r="D3" s="20"/>
      <c r="E3" s="30" t="s">
        <v>4</v>
      </c>
      <c r="F3" s="31" t="s">
        <v>5</v>
      </c>
      <c r="G3" s="32" t="s">
        <v>6</v>
      </c>
      <c r="H3" s="33" t="s">
        <v>7</v>
      </c>
      <c r="I3" s="33" t="s">
        <v>8</v>
      </c>
      <c r="J3" s="34" t="s">
        <v>9</v>
      </c>
      <c r="K3" s="35" t="s">
        <v>10</v>
      </c>
      <c r="L3" s="5" t="s">
        <v>11</v>
      </c>
      <c r="M3" s="4"/>
      <c r="N3" s="4"/>
      <c r="O3" s="4"/>
      <c r="P3" s="4"/>
      <c r="Q3" s="6"/>
    </row>
    <row r="4" spans="1:19" ht="15" thickBot="1" x14ac:dyDescent="0.35">
      <c r="A4" s="46"/>
      <c r="B4" s="1"/>
      <c r="C4" s="28" t="s">
        <v>12</v>
      </c>
      <c r="D4" s="29" t="s">
        <v>13</v>
      </c>
      <c r="E4" s="7"/>
      <c r="F4" s="1"/>
      <c r="G4" s="2"/>
      <c r="H4" s="1"/>
      <c r="I4" s="1"/>
      <c r="K4" s="1"/>
      <c r="L4" s="16" t="s">
        <v>14</v>
      </c>
      <c r="M4" s="17"/>
      <c r="N4" s="17"/>
      <c r="O4" s="18"/>
      <c r="P4" s="36" t="s">
        <v>15</v>
      </c>
      <c r="Q4" s="36" t="s">
        <v>16</v>
      </c>
    </row>
    <row r="5" spans="1:19" ht="15" thickBot="1" x14ac:dyDescent="0.35">
      <c r="A5" s="47" t="s">
        <v>17</v>
      </c>
      <c r="B5" s="1"/>
      <c r="C5" s="13"/>
      <c r="D5" s="14"/>
      <c r="E5" s="7"/>
      <c r="F5" s="1"/>
      <c r="G5" s="2"/>
      <c r="H5" s="1"/>
      <c r="I5" s="1"/>
      <c r="J5" s="1"/>
      <c r="K5" s="1"/>
      <c r="L5" s="27" t="s">
        <v>18</v>
      </c>
      <c r="M5" s="27" t="s">
        <v>19</v>
      </c>
      <c r="N5" s="27" t="s">
        <v>20</v>
      </c>
      <c r="O5" s="27" t="s">
        <v>21</v>
      </c>
      <c r="P5" s="1"/>
      <c r="Q5" s="1"/>
      <c r="R5" s="43" t="s">
        <v>22</v>
      </c>
      <c r="S5" s="42" t="s">
        <v>23</v>
      </c>
    </row>
    <row r="6" spans="1:19" ht="15" thickBot="1" x14ac:dyDescent="0.35">
      <c r="A6" t="s">
        <v>24</v>
      </c>
      <c r="B6" s="8">
        <v>1333.54</v>
      </c>
      <c r="C6" s="8">
        <v>7795.95</v>
      </c>
      <c r="D6" s="8">
        <v>444.15</v>
      </c>
      <c r="E6" s="8">
        <v>231.67</v>
      </c>
      <c r="F6" s="8">
        <v>2.74</v>
      </c>
      <c r="G6" s="8">
        <v>45.8</v>
      </c>
      <c r="H6" s="8">
        <v>200.98</v>
      </c>
      <c r="I6" s="8">
        <v>202.48</v>
      </c>
      <c r="J6" s="8">
        <v>46.42</v>
      </c>
      <c r="K6" s="8">
        <v>72.73</v>
      </c>
      <c r="L6" s="8">
        <v>64.13</v>
      </c>
      <c r="M6" s="8">
        <v>22.15</v>
      </c>
      <c r="N6" s="8">
        <v>216.8</v>
      </c>
      <c r="O6" s="8">
        <v>19.61</v>
      </c>
      <c r="P6" s="8">
        <v>223.36</v>
      </c>
      <c r="Q6" s="8">
        <v>179.47</v>
      </c>
      <c r="R6" s="48">
        <f>SUM(B6:Q6)</f>
        <v>11101.979999999996</v>
      </c>
      <c r="S6" s="41">
        <f t="shared" ref="S6:S10" si="0">(B6+C6+D6+E6+F6+H6)/R6*100</f>
        <v>90.155359674580595</v>
      </c>
    </row>
    <row r="7" spans="1:19" ht="15" thickBot="1" x14ac:dyDescent="0.35">
      <c r="A7" t="s">
        <v>25</v>
      </c>
      <c r="B7" s="8">
        <v>1458.09</v>
      </c>
      <c r="C7" s="8">
        <v>6622.05</v>
      </c>
      <c r="D7" s="8">
        <v>233.41</v>
      </c>
      <c r="E7" s="8">
        <v>209.03</v>
      </c>
      <c r="F7" s="8">
        <v>0</v>
      </c>
      <c r="G7" s="8">
        <v>240.71</v>
      </c>
      <c r="H7" s="8">
        <v>839.43</v>
      </c>
      <c r="I7" s="8">
        <v>517.62</v>
      </c>
      <c r="J7" s="8">
        <v>198.81</v>
      </c>
      <c r="K7" s="8">
        <v>1.3</v>
      </c>
      <c r="L7" s="8">
        <v>47.25</v>
      </c>
      <c r="M7" s="8">
        <v>19.329999999999998</v>
      </c>
      <c r="N7" s="8">
        <v>299.87</v>
      </c>
      <c r="O7" s="8">
        <v>49.54</v>
      </c>
      <c r="P7" s="8">
        <v>128.26</v>
      </c>
      <c r="Q7" s="8">
        <v>244.29</v>
      </c>
      <c r="R7" s="48">
        <f t="shared" ref="R7:R10" si="1">SUM(B7:Q7)</f>
        <v>11108.990000000003</v>
      </c>
      <c r="S7" s="41">
        <f t="shared" si="0"/>
        <v>84.274177940568848</v>
      </c>
    </row>
    <row r="8" spans="1:19" ht="15" thickBot="1" x14ac:dyDescent="0.35">
      <c r="A8" t="s">
        <v>26</v>
      </c>
      <c r="B8" s="8">
        <v>1080.33</v>
      </c>
      <c r="C8" s="8">
        <v>5851.25</v>
      </c>
      <c r="D8" s="8">
        <v>451.42</v>
      </c>
      <c r="E8" s="8">
        <v>223.01</v>
      </c>
      <c r="F8" s="8">
        <v>0</v>
      </c>
      <c r="G8" s="8">
        <v>83.17</v>
      </c>
      <c r="H8" s="8">
        <v>177.76</v>
      </c>
      <c r="I8" s="8">
        <v>164.73</v>
      </c>
      <c r="J8" s="8">
        <v>10.83</v>
      </c>
      <c r="K8" s="8">
        <v>130.46</v>
      </c>
      <c r="L8" s="8">
        <v>101.9</v>
      </c>
      <c r="M8" s="8">
        <v>30.98</v>
      </c>
      <c r="N8" s="8">
        <v>165.85</v>
      </c>
      <c r="O8" s="8">
        <v>30.65</v>
      </c>
      <c r="P8" s="8">
        <v>151.56</v>
      </c>
      <c r="Q8" s="8">
        <v>170.81</v>
      </c>
      <c r="R8" s="48">
        <f t="shared" si="1"/>
        <v>8824.7099999999991</v>
      </c>
      <c r="S8" s="41">
        <f t="shared" si="0"/>
        <v>88.204258270243457</v>
      </c>
    </row>
    <row r="9" spans="1:19" ht="15" thickBot="1" x14ac:dyDescent="0.35">
      <c r="A9" t="s">
        <v>27</v>
      </c>
      <c r="B9" s="8">
        <v>750.17</v>
      </c>
      <c r="C9" s="8">
        <v>3687.07</v>
      </c>
      <c r="D9" s="8">
        <v>242</v>
      </c>
      <c r="E9" s="8">
        <v>134.66999999999999</v>
      </c>
      <c r="F9" s="8">
        <v>0.43</v>
      </c>
      <c r="G9" s="8">
        <v>48.98</v>
      </c>
      <c r="H9" s="8">
        <v>176.21</v>
      </c>
      <c r="I9" s="8">
        <v>182.58</v>
      </c>
      <c r="J9" s="8">
        <v>123.55</v>
      </c>
      <c r="K9" s="8">
        <v>22.82</v>
      </c>
      <c r="L9" s="8">
        <v>67.66</v>
      </c>
      <c r="M9" s="8">
        <v>28.73</v>
      </c>
      <c r="N9" s="8">
        <v>288.92</v>
      </c>
      <c r="O9" s="8">
        <v>21.37</v>
      </c>
      <c r="P9" s="8">
        <v>45.69</v>
      </c>
      <c r="Q9" s="8">
        <v>41.17</v>
      </c>
      <c r="R9" s="48">
        <f t="shared" si="1"/>
        <v>5862.0199999999986</v>
      </c>
      <c r="S9" s="41">
        <f t="shared" si="0"/>
        <v>85.13362288084997</v>
      </c>
    </row>
    <row r="10" spans="1:19" ht="15" thickBot="1" x14ac:dyDescent="0.35">
      <c r="A10" t="s">
        <v>28</v>
      </c>
      <c r="B10" s="8">
        <v>1106.74</v>
      </c>
      <c r="C10" s="8">
        <v>7720.01</v>
      </c>
      <c r="D10" s="8">
        <v>450.11</v>
      </c>
      <c r="E10" s="8">
        <v>265.88</v>
      </c>
      <c r="F10" s="8">
        <v>9.27</v>
      </c>
      <c r="G10" s="8">
        <v>102.21</v>
      </c>
      <c r="H10" s="8">
        <v>264.66000000000003</v>
      </c>
      <c r="I10" s="8">
        <v>246.65</v>
      </c>
      <c r="J10" s="8">
        <v>47.49</v>
      </c>
      <c r="K10" s="8">
        <v>243.99</v>
      </c>
      <c r="L10" s="8">
        <v>78.73</v>
      </c>
      <c r="M10" s="8">
        <v>9.5</v>
      </c>
      <c r="N10" s="8">
        <v>168.76</v>
      </c>
      <c r="O10" s="8">
        <v>11.04</v>
      </c>
      <c r="P10" s="8">
        <v>121.64</v>
      </c>
      <c r="Q10" s="8">
        <v>168.14</v>
      </c>
      <c r="R10" s="49">
        <f t="shared" si="1"/>
        <v>11014.819999999998</v>
      </c>
      <c r="S10" s="41">
        <f t="shared" si="0"/>
        <v>89.122382390270587</v>
      </c>
    </row>
    <row r="11" spans="1:19" ht="15" thickBot="1" x14ac:dyDescent="0.35">
      <c r="A11" s="9" t="s">
        <v>29</v>
      </c>
      <c r="B11" s="50">
        <f>SUM(B6:B10)</f>
        <v>5728.87</v>
      </c>
      <c r="C11" s="50">
        <f t="shared" ref="C11:Q11" si="2">SUM(C6:C10)</f>
        <v>31676.33</v>
      </c>
      <c r="D11" s="50">
        <f t="shared" si="2"/>
        <v>1821.0900000000001</v>
      </c>
      <c r="E11" s="50">
        <f t="shared" si="2"/>
        <v>1064.26</v>
      </c>
      <c r="F11" s="50">
        <f t="shared" si="2"/>
        <v>12.44</v>
      </c>
      <c r="G11" s="50">
        <f t="shared" si="2"/>
        <v>520.87</v>
      </c>
      <c r="H11" s="50">
        <f t="shared" si="2"/>
        <v>1659.04</v>
      </c>
      <c r="I11" s="50">
        <f t="shared" si="2"/>
        <v>1314.0600000000002</v>
      </c>
      <c r="J11" s="50">
        <f t="shared" si="2"/>
        <v>427.1</v>
      </c>
      <c r="K11" s="50">
        <f t="shared" si="2"/>
        <v>471.3</v>
      </c>
      <c r="L11" s="50">
        <f t="shared" si="2"/>
        <v>359.67</v>
      </c>
      <c r="M11" s="50">
        <f t="shared" si="2"/>
        <v>110.69</v>
      </c>
      <c r="N11" s="50">
        <f t="shared" si="2"/>
        <v>1140.2</v>
      </c>
      <c r="O11" s="50">
        <f t="shared" si="2"/>
        <v>132.21</v>
      </c>
      <c r="P11" s="50">
        <f t="shared" si="2"/>
        <v>670.51</v>
      </c>
      <c r="Q11" s="50">
        <f t="shared" si="2"/>
        <v>803.87999999999988</v>
      </c>
      <c r="R11" s="11">
        <f>SUM(R6:R10)</f>
        <v>47912.52</v>
      </c>
      <c r="S11" s="44">
        <f>(B11+C11+D11+E11+F11+H11)/R11*100</f>
        <v>87.580511315205328</v>
      </c>
    </row>
    <row r="12" spans="1:19" ht="15" thickBot="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9" ht="15" thickBot="1" x14ac:dyDescent="0.35">
      <c r="A13" s="37" t="s">
        <v>30</v>
      </c>
      <c r="B13" s="38" t="s">
        <v>31</v>
      </c>
      <c r="C13" s="3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9" ht="15" thickBot="1" x14ac:dyDescent="0.35">
      <c r="A14" s="10" t="s">
        <v>32</v>
      </c>
      <c r="B14" s="11">
        <f>SUM(B11:Q11)</f>
        <v>47912.520000000011</v>
      </c>
      <c r="C14" s="41">
        <f>(B11+C11+D11+E11+F11+H11)/B14*100</f>
        <v>87.5805113152053</v>
      </c>
      <c r="H14" s="3"/>
    </row>
    <row r="15" spans="1:19" ht="15" thickBot="1" x14ac:dyDescent="0.35">
      <c r="A15" s="12" t="s">
        <v>37</v>
      </c>
      <c r="B15" s="26">
        <v>3126</v>
      </c>
    </row>
    <row r="16" spans="1:19" ht="15" thickBot="1" x14ac:dyDescent="0.35">
      <c r="A16" s="26" t="s">
        <v>33</v>
      </c>
      <c r="B16" s="11">
        <f>SUM(B14:B15)</f>
        <v>51038.520000000011</v>
      </c>
    </row>
    <row r="17" spans="1:7" ht="15" thickBot="1" x14ac:dyDescent="0.35">
      <c r="A17" s="39"/>
      <c r="B17" s="40"/>
      <c r="D17" s="51" t="s">
        <v>38</v>
      </c>
      <c r="E17" s="52"/>
      <c r="F17" s="52"/>
      <c r="G17" s="55"/>
    </row>
    <row r="18" spans="1:7" ht="15" thickBot="1" x14ac:dyDescent="0.35">
      <c r="A18" s="37" t="s">
        <v>34</v>
      </c>
      <c r="B18" s="40"/>
      <c r="D18" s="53"/>
      <c r="E18" s="54"/>
      <c r="F18" s="54"/>
      <c r="G18" s="56"/>
    </row>
    <row r="19" spans="1:7" ht="15" thickBot="1" x14ac:dyDescent="0.35">
      <c r="A19" s="26" t="s">
        <v>35</v>
      </c>
      <c r="B19" s="26">
        <v>13656</v>
      </c>
      <c r="D19" s="53"/>
      <c r="E19" s="54"/>
      <c r="F19" s="54"/>
      <c r="G19" s="56"/>
    </row>
    <row r="20" spans="1:7" ht="15" thickBot="1" x14ac:dyDescent="0.35">
      <c r="A20" s="26" t="s">
        <v>37</v>
      </c>
      <c r="B20" s="26">
        <v>2218</v>
      </c>
      <c r="D20" s="57"/>
      <c r="E20" s="58"/>
      <c r="F20" s="58"/>
      <c r="G20" s="59"/>
    </row>
    <row r="21" spans="1:7" ht="15" thickBot="1" x14ac:dyDescent="0.35">
      <c r="A21" s="26" t="s">
        <v>33</v>
      </c>
      <c r="B21" s="11">
        <f>SUM(B19:B20)</f>
        <v>15874</v>
      </c>
    </row>
    <row r="22" spans="1:7" ht="15" thickBot="1" x14ac:dyDescent="0.35"/>
    <row r="23" spans="1:7" ht="15" thickBot="1" x14ac:dyDescent="0.35">
      <c r="A23" s="37" t="s">
        <v>36</v>
      </c>
      <c r="B23" s="38">
        <f>B16+B21</f>
        <v>66912.520000000019</v>
      </c>
    </row>
  </sheetData>
  <mergeCells count="1">
    <mergeCell ref="D17:G20"/>
  </mergeCells>
  <pageMargins left="0.70866141732283472" right="0.70866141732283472" top="0.74803149606299213" bottom="0.74803149606299213" header="0.31496062992125984" footer="0.31496062992125984"/>
  <pageSetup paperSize="8" scale="5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789ca8c581eb05423e2fee237c21ebe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205e852b3cecdb0d488d70c064d91f8a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DE88D-C74C-4934-A5F7-2092D6DBB6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14DC1-E05C-4F2F-90E1-58495925094B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d06ec732-2d80-4b24-87af-80ab85db3e04"/>
    <ds:schemaRef ds:uri="http://schemas.microsoft.com/office/infopath/2007/PartnerControls"/>
    <ds:schemaRef ds:uri="http://schemas.openxmlformats.org/package/2006/metadata/core-properties"/>
    <ds:schemaRef ds:uri="b34cf048-79eb-4317-b7ba-a1c40732debe"/>
  </ds:schemaRefs>
</ds:datastoreItem>
</file>

<file path=customXml/itemProps3.xml><?xml version="1.0" encoding="utf-8"?>
<ds:datastoreItem xmlns:ds="http://schemas.openxmlformats.org/officeDocument/2006/customXml" ds:itemID="{79F5AC5B-C8C6-4D2D-8574-89118C6D91CD}"/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Bezettingstabel</vt:lpstr>
    </vt:vector>
  </TitlesOfParts>
  <Manager/>
  <Company>VLAO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idris.peiren</dc:creator>
  <cp:keywords/>
  <dc:description/>
  <cp:lastModifiedBy>Peiren Idris</cp:lastModifiedBy>
  <cp:revision/>
  <dcterms:created xsi:type="dcterms:W3CDTF">2010-11-26T13:48:20Z</dcterms:created>
  <dcterms:modified xsi:type="dcterms:W3CDTF">2026-01-16T14:02:56Z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